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330" windowHeight="4995" tabRatio="59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<sst xmlns="http://schemas.openxmlformats.org/spreadsheetml/2006/main" count="85" uniqueCount="85">
  <si>
    <t>(тыс. рублей)</t>
  </si>
  <si>
    <t>Наименование показателей</t>
  </si>
  <si>
    <t>1 00 00000 00 0000 000</t>
  </si>
  <si>
    <t>1 01 00000 00 0000 000</t>
  </si>
  <si>
    <t xml:space="preserve">Налоги на прибыль, доходы </t>
  </si>
  <si>
    <t>1 01 02000 01 0000 110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</si>
  <si>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</si>
  <si>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</si>
  <si>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</si>
  <si>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</si>
  <si>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</si>
  <si>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</si>
  <si>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</si>
  <si>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</si>
  <si>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</si>
  <si>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</si>
  <si>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</si>
  <si>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</si>
  <si>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</si>
  <si>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</si>
  <si>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</si>
  <si>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</si>
  <si>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</si>
  <si>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</si>
  <si>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1 11 05030 00 0000 120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</si>
  <si>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</si>
  <si>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</si>
  <si>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</si>
  <si>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</si>
  <si>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</si>
  <si>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</si>
  <si>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</si>
  <si>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</si>
  <si>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1 13 00000 00 0000 000</t>
  </si>
  <si>
    <t>1 14 00000 00 0000 000</t>
  </si>
  <si>
    <t xml:space="preserve">Доходы от продажи материальных и нематериальных активов </t>
  </si>
  <si>
    <t>1 14 02000 00 0000 000</t>
  </si>
  <si>
    <t>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</si>
  <si>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</si>
  <si>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</si>
  <si>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</si>
  <si>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</si>
  <si>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</si>
  <si>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</si>
  <si>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Субсидии бюджетам бюджетной системы Российской Федерации (межбюджетные субсидии)</t>
  </si>
  <si>
    <t>2 07 00000 00 0000 000</t>
  </si>
  <si>
    <t>Прочие безвозмездные поступления</t>
  </si>
  <si>
    <t>2 19 00000 00 0000 000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</si>
  <si>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</si>
  <si>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</si>
  <si>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</si>
  <si>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1 11 05020 00 0000 120</t>
  </si>
  <si>
    <t>Код бюджетной                                    классификации</t>
  </si>
  <si>
    <t>Налоговые и неналоговые доходы</t>
  </si>
  <si>
    <t>Безвозмездные поступления</t>
  </si>
  <si>
    <t>Всего доходов по бюджету</t>
  </si>
  <si>
    <t>Налог на доходы физических лиц</t>
  </si>
  <si>
    <t>1 06 00000 00 0000 000</t>
  </si>
  <si>
    <t>Налоги на имущество</t>
  </si>
  <si>
    <t>1 06 01000 00 0000 110</t>
  </si>
  <si>
    <t>Налог на имущество физических лиц</t>
  </si>
  <si>
    <t>Земельный налог</t>
  </si>
  <si>
    <t>1 06 06000 00 0000 110</t>
  </si>
  <si>
    <t>Доходы от оказания платных услуг и компенсации затрат государства</t>
  </si>
  <si>
    <t>2 02 10000 00 0000 150</t>
  </si>
  <si>
    <t>2 02 20000 00 0000 150</t>
  </si>
  <si>
    <t>2 02 30000 00 0000 150</t>
  </si>
  <si>
    <t>1 11 07000 00 0000 120</t>
  </si>
  <si>
    <t>Платежи от государственных и муниципальных унитарных предприятий</t>
  </si>
  <si>
    <t>1 05 01000 00 0000 110</t>
  </si>
  <si>
    <t>Налог, взимаемый в связи с применением упрощенной системы налогообложения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</si>
  <si>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</si>
  <si>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2 02 40000 00 0000 150</t>
  </si>
  <si>
    <t>Иные межбюджетные трансферты</t>
  </si>
  <si>
    <t>Утверждено          на 2023 год</t>
  </si>
  <si>
    <t>Процент   исполнения к годовым назначениям</t>
  </si>
  <si>
    <t>Отклонение (+/-) от годового плана</t>
  </si>
  <si>
    <t>Исполнено            на 01.10.2023 г.</t>
  </si>
  <si>
    <t>в 4,0 р.</t>
  </si>
  <si>
    <t>в 12,7 р.</t>
  </si>
  <si>
    <t>в 6,5 р.</t>
  </si>
  <si>
    <t>в 12,5 р.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</si>
  <si>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</si>
  <si>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реализации имущества, находящегося в государственной и муниципальной собственности                          (за исключением движимого имущества бюджетных и автономных учреждений,            а также имущества государственных и муниципальных унитарных предприятий,           в том числе казенных)</t>
  </si>
  <si>
    <t xml:space="preserve">Сведения об исполнении доходов бюджета Новооскольского городского округа                                                                                                                                                за 9 месяцев 2023 года в сравнении с запланированными значениями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</si>
</sst>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3" fontId="2" fillId="0" borderId="11" xfId="0" applyNumberFormat="1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 wrapText="1"/>
    </xf>
    <xf numFmtId="172" fontId="2" fillId="0" borderId="11" xfId="0" applyNumberFormat="1" applyFont="1" applyFill="1" applyBorder="1" applyAlignment="1">
      <alignment horizontal="center" vertical="center" wrapText="1"/>
    </xf>
    <xf numFmtId="172" fontId="3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5" fillId="0" borderId="12" xfId="0" applyNumberFormat="1" applyFont="1" applyFill="1" applyBorder="1" applyAlignment="1">
      <alignment horizontal="left" vertical="center" wrapText="1"/>
    </xf>
    <xf numFmtId="3" fontId="2" fillId="0" borderId="1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3" fontId="3" fillId="0" borderId="10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A1" sqref="A1:F1"/>
    </sheetView>
  </sheetViews>
  <sheetFormatPr defaultColWidth="9.00390625" defaultRowHeight="12.75"/>
  <cols>
    <col min="1" max="1" width="31.375" style="3" customWidth="1"/>
    <col min="2" max="2" width="43.75390625" style="3" customWidth="1"/>
    <col min="3" max="3" width="17.125" style="3" customWidth="1"/>
    <col min="4" max="4" width="17.75390625" style="4" customWidth="1"/>
    <col min="5" max="5" width="17.375" style="4" customWidth="1"/>
    <col min="6" max="6" width="14.75390625" style="5" customWidth="1"/>
    <col min="7" max="7" width="8.25390625" style="0" customWidth="1"/>
  </cols>
  <sheetData>
    <row r="1" spans="1:6" ht="55.5" customHeight="1">
      <c r="A1" s="16" t="s">
        <v>84</v>
      </c>
      <c r="B1" s="16"/>
      <c r="C1" s="16"/>
      <c r="D1" s="16"/>
      <c r="E1" s="16"/>
      <c r="F1" s="16"/>
    </row>
    <row r="2" spans="1:6" ht="15.75">
      <c r="A2" s="1"/>
      <c r="B2" s="1"/>
      <c r="C2" s="1"/>
      <c r="D2" s="1"/>
      <c r="E2" s="17" t="s">
        <v>0</v>
      </c>
      <c r="F2" s="17"/>
    </row>
    <row r="3" spans="1:6" ht="63">
      <c r="A3" s="2" t="s">
        <v>52</v>
      </c>
      <c r="B3" s="2" t="s">
        <v>1</v>
      </c>
      <c r="C3" s="6" t="s">
        <v>74</v>
      </c>
      <c r="D3" s="6" t="s">
        <v>77</v>
      </c>
      <c r="E3" s="7" t="s">
        <v>75</v>
      </c>
      <c r="F3" s="6" t="s">
        <v>76</v>
      </c>
    </row>
    <row r="4" spans="1:6" ht="15.75">
      <c r="A4" s="2">
        <v>1</v>
      </c>
      <c r="B4" s="2">
        <v>2</v>
      </c>
      <c r="C4" s="6">
        <v>3</v>
      </c>
      <c r="D4" s="6">
        <v>4</v>
      </c>
      <c r="E4" s="6">
        <v>5</v>
      </c>
      <c r="F4" s="15">
        <v>6</v>
      </c>
    </row>
    <row r="5" spans="1:6" ht="15.75">
      <c r="A5" s="10" t="s">
        <v>2</v>
      </c>
      <c r="B5" s="12" t="s">
        <v>53</v>
      </c>
      <c r="C5" s="8">
        <f>C6+C8+C10+C15+C18+C19+C26+C28+C29+C32+C33</f>
        <v>829623.4</v>
      </c>
      <c r="D5" s="8">
        <f>D6+D8+D10+D15+D18+D19+D26+D28+D29+D32+D33</f>
        <v>579311</v>
      </c>
      <c r="E5" s="8">
        <f>D5/C5*100</f>
        <v>69.82818951345877</v>
      </c>
      <c r="F5" s="8">
        <f>D5-C5</f>
        <v>-250312.40000000002</v>
      </c>
    </row>
    <row r="6" spans="1:6" ht="15.75">
      <c r="A6" s="10" t="s">
        <v>3</v>
      </c>
      <c r="B6" s="12" t="s">
        <v>4</v>
      </c>
      <c r="C6" s="8">
        <f>C7</f>
        <v>657569.4</v>
      </c>
      <c r="D6" s="8">
        <f>D7</f>
        <v>460841</v>
      </c>
      <c r="E6" s="8">
        <f aca="true" t="shared" si="0" ref="E6:E41">D6/C6*100</f>
        <v>70.0824886316182</v>
      </c>
      <c r="F6" s="8">
        <f aca="true" t="shared" si="1" ref="F6:F41">D6-C6</f>
        <v>-196728.40000000002</v>
      </c>
    </row>
    <row r="7" spans="1:6" ht="15.75">
      <c r="A7" s="11" t="s">
        <v>5</v>
      </c>
      <c r="B7" s="13" t="s">
        <v>56</v>
      </c>
      <c r="C7" s="9">
        <v>657569.4</v>
      </c>
      <c r="D7" s="9">
        <v>460841</v>
      </c>
      <c r="E7" s="9">
        <f t="shared" si="0"/>
        <v>70.0824886316182</v>
      </c>
      <c r="F7" s="9">
        <f t="shared" si="1"/>
        <v>-196728.40000000002</v>
      </c>
    </row>
    <row r="8" spans="1:6" ht="47.25">
      <c r="A8" s="10" t="s">
        <v>6</v>
      </c>
      <c r="B8" s="12" t="s">
        <v>7</v>
      </c>
      <c r="C8" s="8">
        <f>C9</f>
        <v>24528</v>
      </c>
      <c r="D8" s="8">
        <f>D9</f>
        <v>20649.9</v>
      </c>
      <c r="E8" s="8">
        <f t="shared" si="0"/>
        <v>84.18909001956948</v>
      </c>
      <c r="F8" s="8">
        <f t="shared" si="1"/>
        <v>-3878.0999999999985</v>
      </c>
    </row>
    <row r="9" spans="1:6" ht="47.25">
      <c r="A9" s="11" t="s">
        <v>8</v>
      </c>
      <c r="B9" s="13" t="s">
        <v>9</v>
      </c>
      <c r="C9" s="9">
        <v>24528</v>
      </c>
      <c r="D9" s="9">
        <v>20649.9</v>
      </c>
      <c r="E9" s="9">
        <f t="shared" si="0"/>
        <v>84.18909001956948</v>
      </c>
      <c r="F9" s="9">
        <f t="shared" si="1"/>
        <v>-3878.0999999999985</v>
      </c>
    </row>
    <row r="10" spans="1:6" ht="15.75">
      <c r="A10" s="10" t="s">
        <v>10</v>
      </c>
      <c r="B10" s="12" t="s">
        <v>11</v>
      </c>
      <c r="C10" s="8">
        <f>C11+C12+C13+C14</f>
        <v>16776</v>
      </c>
      <c r="D10" s="8">
        <f>D11+D12+D13+D14</f>
        <v>16649.3</v>
      </c>
      <c r="E10" s="8">
        <f t="shared" si="0"/>
        <v>99.24475441106341</v>
      </c>
      <c r="F10" s="8">
        <f t="shared" si="1"/>
        <v>-126.70000000000073</v>
      </c>
    </row>
    <row r="11" spans="1:6" ht="31.5">
      <c r="A11" s="11" t="s">
        <v>69</v>
      </c>
      <c r="B11" s="13" t="s">
        <v>70</v>
      </c>
      <c r="C11" s="9">
        <v>5550</v>
      </c>
      <c r="D11" s="9">
        <v>4826.4</v>
      </c>
      <c r="E11" s="9">
        <f t="shared" si="0"/>
        <v>86.96216216216216</v>
      </c>
      <c r="F11" s="9">
        <f t="shared" si="1"/>
        <v>-723.6000000000004</v>
      </c>
    </row>
    <row r="12" spans="1:6" ht="31.5">
      <c r="A12" s="11" t="s">
        <v>12</v>
      </c>
      <c r="B12" s="13" t="s">
        <v>13</v>
      </c>
      <c r="C12" s="9">
        <v>0</v>
      </c>
      <c r="D12" s="9">
        <v>-152.7</v>
      </c>
      <c r="E12" s="9"/>
      <c r="F12" s="9">
        <f t="shared" si="1"/>
        <v>-152.7</v>
      </c>
    </row>
    <row r="13" spans="1:6" ht="15.75">
      <c r="A13" s="11" t="s">
        <v>14</v>
      </c>
      <c r="B13" s="13" t="s">
        <v>15</v>
      </c>
      <c r="C13" s="9">
        <v>5764</v>
      </c>
      <c r="D13" s="9">
        <v>8052.8</v>
      </c>
      <c r="E13" s="9">
        <f t="shared" si="0"/>
        <v>139.7085357390701</v>
      </c>
      <c r="F13" s="9">
        <f t="shared" si="1"/>
        <v>2288.8</v>
      </c>
    </row>
    <row r="14" spans="1:6" ht="31.5">
      <c r="A14" s="11" t="s">
        <v>16</v>
      </c>
      <c r="B14" s="13" t="s">
        <v>17</v>
      </c>
      <c r="C14" s="9">
        <v>5462</v>
      </c>
      <c r="D14" s="9">
        <v>3922.8</v>
      </c>
      <c r="E14" s="9">
        <f t="shared" si="0"/>
        <v>71.81984621017943</v>
      </c>
      <c r="F14" s="9">
        <f t="shared" si="1"/>
        <v>-1539.1999999999998</v>
      </c>
    </row>
    <row r="15" spans="1:6" ht="15.75">
      <c r="A15" s="10" t="s">
        <v>57</v>
      </c>
      <c r="B15" s="12" t="s">
        <v>58</v>
      </c>
      <c r="C15" s="8">
        <f>C16+C17</f>
        <v>80558</v>
      </c>
      <c r="D15" s="8">
        <f>D16+D17</f>
        <v>25990.7</v>
      </c>
      <c r="E15" s="8">
        <f t="shared" si="0"/>
        <v>32.26333821594379</v>
      </c>
      <c r="F15" s="8">
        <f t="shared" si="1"/>
        <v>-54567.3</v>
      </c>
    </row>
    <row r="16" spans="1:6" ht="15.75">
      <c r="A16" s="11" t="s">
        <v>59</v>
      </c>
      <c r="B16" s="13" t="s">
        <v>60</v>
      </c>
      <c r="C16" s="9">
        <v>31934</v>
      </c>
      <c r="D16" s="9">
        <v>4927</v>
      </c>
      <c r="E16" s="9">
        <f t="shared" si="0"/>
        <v>15.428696686916766</v>
      </c>
      <c r="F16" s="9">
        <f t="shared" si="1"/>
        <v>-27007</v>
      </c>
    </row>
    <row r="17" spans="1:6" ht="15.75">
      <c r="A17" s="11" t="s">
        <v>62</v>
      </c>
      <c r="B17" s="13" t="s">
        <v>61</v>
      </c>
      <c r="C17" s="9">
        <v>48624</v>
      </c>
      <c r="D17" s="9">
        <v>21063.7</v>
      </c>
      <c r="E17" s="9">
        <f t="shared" si="0"/>
        <v>43.31955412964791</v>
      </c>
      <c r="F17" s="9">
        <f t="shared" si="1"/>
        <v>-27560.3</v>
      </c>
    </row>
    <row r="18" spans="1:6" ht="15.75">
      <c r="A18" s="10" t="s">
        <v>18</v>
      </c>
      <c r="B18" s="12" t="s">
        <v>19</v>
      </c>
      <c r="C18" s="8">
        <v>3949</v>
      </c>
      <c r="D18" s="8">
        <v>2993.6</v>
      </c>
      <c r="E18" s="8">
        <f t="shared" si="0"/>
        <v>75.80653329956951</v>
      </c>
      <c r="F18" s="8">
        <f t="shared" si="1"/>
        <v>-955.4000000000001</v>
      </c>
    </row>
    <row r="19" spans="1:6" ht="47.25">
      <c r="A19" s="10" t="s">
        <v>20</v>
      </c>
      <c r="B19" s="12" t="s">
        <v>21</v>
      </c>
      <c r="C19" s="8">
        <f>SUM(C20:C25)</f>
        <v>32510</v>
      </c>
      <c r="D19" s="8">
        <f>SUM(D20:D25)</f>
        <v>23625.8</v>
      </c>
      <c r="E19" s="8">
        <f t="shared" si="0"/>
        <v>72.67240848969547</v>
      </c>
      <c r="F19" s="8">
        <f t="shared" si="1"/>
        <v>-8884.2</v>
      </c>
    </row>
    <row r="20" spans="1:6" ht="110.25">
      <c r="A20" s="11" t="s">
        <v>22</v>
      </c>
      <c r="B20" s="13" t="s">
        <v>23</v>
      </c>
      <c r="C20" s="9">
        <v>23104</v>
      </c>
      <c r="D20" s="9">
        <v>12504</v>
      </c>
      <c r="E20" s="9">
        <f t="shared" si="0"/>
        <v>54.12049861495844</v>
      </c>
      <c r="F20" s="9">
        <f t="shared" si="1"/>
        <v>-10600</v>
      </c>
    </row>
    <row r="21" spans="1:6" ht="126">
      <c r="A21" s="11" t="s">
        <v>51</v>
      </c>
      <c r="B21" s="13" t="s">
        <v>82</v>
      </c>
      <c r="C21" s="9">
        <v>6835</v>
      </c>
      <c r="D21" s="9">
        <v>8294.1</v>
      </c>
      <c r="E21" s="9">
        <f t="shared" si="0"/>
        <v>121.3474762253109</v>
      </c>
      <c r="F21" s="9">
        <f t="shared" si="1"/>
        <v>1459.1000000000004</v>
      </c>
    </row>
    <row r="22" spans="1:6" ht="141.75">
      <c r="A22" s="11" t="s">
        <v>24</v>
      </c>
      <c r="B22" s="14" t="s">
        <v>71</v>
      </c>
      <c r="C22" s="9">
        <v>832</v>
      </c>
      <c r="D22" s="9">
        <v>651.2</v>
      </c>
      <c r="E22" s="9">
        <f t="shared" si="0"/>
        <v>78.26923076923077</v>
      </c>
      <c r="F22" s="9">
        <f t="shared" si="1"/>
        <v>-180.79999999999995</v>
      </c>
    </row>
    <row r="23" spans="1:6" ht="63">
      <c r="A23" s="11" t="s">
        <v>25</v>
      </c>
      <c r="B23" s="13" t="s">
        <v>26</v>
      </c>
      <c r="C23" s="9">
        <v>1489</v>
      </c>
      <c r="D23" s="9">
        <v>1664.7</v>
      </c>
      <c r="E23" s="9">
        <f t="shared" si="0"/>
        <v>111.79986568166555</v>
      </c>
      <c r="F23" s="9">
        <f t="shared" si="1"/>
        <v>175.70000000000005</v>
      </c>
    </row>
    <row r="24" spans="1:6" ht="31.5">
      <c r="A24" s="11" t="s">
        <v>67</v>
      </c>
      <c r="B24" s="13" t="s">
        <v>68</v>
      </c>
      <c r="C24" s="9">
        <v>50</v>
      </c>
      <c r="D24" s="9">
        <v>201</v>
      </c>
      <c r="E24" s="9" t="s">
        <v>78</v>
      </c>
      <c r="F24" s="9">
        <f t="shared" si="1"/>
        <v>151</v>
      </c>
    </row>
    <row r="25" spans="1:6" ht="141.75">
      <c r="A25" s="11" t="s">
        <v>27</v>
      </c>
      <c r="B25" s="13" t="s">
        <v>28</v>
      </c>
      <c r="C25" s="9">
        <v>200</v>
      </c>
      <c r="D25" s="9">
        <v>310.8</v>
      </c>
      <c r="E25" s="9">
        <f t="shared" si="0"/>
        <v>155.4</v>
      </c>
      <c r="F25" s="9">
        <f t="shared" si="1"/>
        <v>110.80000000000001</v>
      </c>
    </row>
    <row r="26" spans="1:6" ht="31.5">
      <c r="A26" s="10" t="s">
        <v>29</v>
      </c>
      <c r="B26" s="12" t="s">
        <v>30</v>
      </c>
      <c r="C26" s="8">
        <f>C27</f>
        <v>463</v>
      </c>
      <c r="D26" s="8">
        <f>D27</f>
        <v>5878.4</v>
      </c>
      <c r="E26" s="8" t="str">
        <f>E27</f>
        <v>в 12,7 р.</v>
      </c>
      <c r="F26" s="8">
        <f t="shared" si="1"/>
        <v>5415.4</v>
      </c>
    </row>
    <row r="27" spans="1:6" ht="31.5">
      <c r="A27" s="11" t="s">
        <v>31</v>
      </c>
      <c r="B27" s="13" t="s">
        <v>32</v>
      </c>
      <c r="C27" s="9">
        <v>463</v>
      </c>
      <c r="D27" s="9">
        <v>5878.4</v>
      </c>
      <c r="E27" s="9" t="s">
        <v>79</v>
      </c>
      <c r="F27" s="9">
        <f t="shared" si="1"/>
        <v>5415.4</v>
      </c>
    </row>
    <row r="28" spans="1:6" ht="31.5">
      <c r="A28" s="10" t="s">
        <v>33</v>
      </c>
      <c r="B28" s="12" t="s">
        <v>63</v>
      </c>
      <c r="C28" s="8">
        <v>10679</v>
      </c>
      <c r="D28" s="8">
        <v>11295.7</v>
      </c>
      <c r="E28" s="8">
        <f t="shared" si="0"/>
        <v>105.77488528888472</v>
      </c>
      <c r="F28" s="8">
        <f t="shared" si="1"/>
        <v>616.7000000000007</v>
      </c>
    </row>
    <row r="29" spans="1:6" ht="31.5">
      <c r="A29" s="10" t="s">
        <v>34</v>
      </c>
      <c r="B29" s="12" t="s">
        <v>35</v>
      </c>
      <c r="C29" s="8">
        <f>C30+C31</f>
        <v>1680</v>
      </c>
      <c r="D29" s="8">
        <f>D30+D31</f>
        <v>10947.4</v>
      </c>
      <c r="E29" s="8" t="s">
        <v>80</v>
      </c>
      <c r="F29" s="8">
        <f t="shared" si="1"/>
        <v>9267.4</v>
      </c>
    </row>
    <row r="30" spans="1:6" ht="126">
      <c r="A30" s="11" t="s">
        <v>36</v>
      </c>
      <c r="B30" s="13" t="s">
        <v>83</v>
      </c>
      <c r="C30" s="9">
        <v>30</v>
      </c>
      <c r="D30" s="9">
        <v>374</v>
      </c>
      <c r="E30" s="9" t="s">
        <v>81</v>
      </c>
      <c r="F30" s="8">
        <f t="shared" si="1"/>
        <v>344</v>
      </c>
    </row>
    <row r="31" spans="1:6" ht="47.25">
      <c r="A31" s="11" t="s">
        <v>37</v>
      </c>
      <c r="B31" s="13" t="s">
        <v>38</v>
      </c>
      <c r="C31" s="9">
        <v>1650</v>
      </c>
      <c r="D31" s="9">
        <v>10573.4</v>
      </c>
      <c r="E31" s="9">
        <f t="shared" si="0"/>
        <v>640.8121212121212</v>
      </c>
      <c r="F31" s="9">
        <f t="shared" si="1"/>
        <v>8923.4</v>
      </c>
    </row>
    <row r="32" spans="1:6" ht="15.75">
      <c r="A32" s="10" t="s">
        <v>39</v>
      </c>
      <c r="B32" s="12" t="s">
        <v>40</v>
      </c>
      <c r="C32" s="8">
        <v>641</v>
      </c>
      <c r="D32" s="8">
        <v>412.2</v>
      </c>
      <c r="E32" s="8">
        <f t="shared" si="0"/>
        <v>64.30577223088923</v>
      </c>
      <c r="F32" s="8">
        <f t="shared" si="1"/>
        <v>-228.8</v>
      </c>
    </row>
    <row r="33" spans="1:6" ht="15.75">
      <c r="A33" s="10" t="s">
        <v>41</v>
      </c>
      <c r="B33" s="12" t="s">
        <v>42</v>
      </c>
      <c r="C33" s="8">
        <v>270</v>
      </c>
      <c r="D33" s="8">
        <v>27</v>
      </c>
      <c r="E33" s="8">
        <f t="shared" si="0"/>
        <v>10</v>
      </c>
      <c r="F33" s="8">
        <f t="shared" si="1"/>
        <v>-243</v>
      </c>
    </row>
    <row r="34" spans="1:6" ht="15.75">
      <c r="A34" s="10" t="s">
        <v>43</v>
      </c>
      <c r="B34" s="12" t="s">
        <v>54</v>
      </c>
      <c r="C34" s="8">
        <f>C35+C36+C37+C38+C39+C40</f>
        <v>1837816.7</v>
      </c>
      <c r="D34" s="8">
        <f>D35+D36+D37+D38+D39+D40</f>
        <v>1283216.5000000002</v>
      </c>
      <c r="E34" s="8">
        <f t="shared" si="0"/>
        <v>69.82287733047589</v>
      </c>
      <c r="F34" s="8">
        <f t="shared" si="1"/>
        <v>-554600.1999999997</v>
      </c>
    </row>
    <row r="35" spans="1:6" ht="31.5">
      <c r="A35" s="11" t="s">
        <v>64</v>
      </c>
      <c r="B35" s="13" t="s">
        <v>49</v>
      </c>
      <c r="C35" s="9">
        <v>204233.6</v>
      </c>
      <c r="D35" s="9">
        <v>153180</v>
      </c>
      <c r="E35" s="9">
        <f t="shared" si="0"/>
        <v>75.00235024990991</v>
      </c>
      <c r="F35" s="9">
        <f t="shared" si="1"/>
        <v>-51053.600000000006</v>
      </c>
    </row>
    <row r="36" spans="1:6" ht="47.25">
      <c r="A36" s="11" t="s">
        <v>65</v>
      </c>
      <c r="B36" s="13" t="s">
        <v>44</v>
      </c>
      <c r="C36" s="9">
        <v>581039.1</v>
      </c>
      <c r="D36" s="9">
        <v>400243.8</v>
      </c>
      <c r="E36" s="9">
        <f t="shared" si="0"/>
        <v>68.88414222037726</v>
      </c>
      <c r="F36" s="9">
        <f t="shared" si="1"/>
        <v>-180795.3</v>
      </c>
    </row>
    <row r="37" spans="1:6" ht="31.5">
      <c r="A37" s="11" t="s">
        <v>66</v>
      </c>
      <c r="B37" s="13" t="s">
        <v>50</v>
      </c>
      <c r="C37" s="9">
        <v>979475.5</v>
      </c>
      <c r="D37" s="9">
        <v>677458.8</v>
      </c>
      <c r="E37" s="9">
        <f t="shared" si="0"/>
        <v>69.1654666196347</v>
      </c>
      <c r="F37" s="9">
        <f t="shared" si="1"/>
        <v>-302016.69999999995</v>
      </c>
    </row>
    <row r="38" spans="1:6" ht="15.75">
      <c r="A38" s="11" t="s">
        <v>72</v>
      </c>
      <c r="B38" s="13" t="s">
        <v>73</v>
      </c>
      <c r="C38" s="9">
        <v>73068.5</v>
      </c>
      <c r="D38" s="9">
        <v>56151.1</v>
      </c>
      <c r="E38" s="9">
        <f t="shared" si="0"/>
        <v>76.84720501994703</v>
      </c>
      <c r="F38" s="9">
        <f t="shared" si="1"/>
        <v>-16917.4</v>
      </c>
    </row>
    <row r="39" spans="1:6" ht="15.75">
      <c r="A39" s="11" t="s">
        <v>45</v>
      </c>
      <c r="B39" s="13" t="s">
        <v>46</v>
      </c>
      <c r="C39" s="9">
        <v>0</v>
      </c>
      <c r="D39" s="9">
        <v>91.3</v>
      </c>
      <c r="E39" s="9"/>
      <c r="F39" s="9">
        <f t="shared" si="1"/>
        <v>91.3</v>
      </c>
    </row>
    <row r="40" spans="1:6" ht="63">
      <c r="A40" s="11" t="s">
        <v>47</v>
      </c>
      <c r="B40" s="13" t="s">
        <v>48</v>
      </c>
      <c r="C40" s="9">
        <v>0</v>
      </c>
      <c r="D40" s="9">
        <v>-3908.5</v>
      </c>
      <c r="E40" s="9"/>
      <c r="F40" s="9">
        <f t="shared" si="1"/>
        <v>-3908.5</v>
      </c>
    </row>
    <row r="41" spans="1:6" ht="15.75">
      <c r="A41" s="10"/>
      <c r="B41" s="12" t="s">
        <v>55</v>
      </c>
      <c r="C41" s="8">
        <f>C5+C34</f>
        <v>2667440.1</v>
      </c>
      <c r="D41" s="8">
        <f>D5+D34</f>
        <v>1862527.5000000002</v>
      </c>
      <c r="E41" s="8">
        <f t="shared" si="0"/>
        <v>69.82452951801993</v>
      </c>
      <c r="F41" s="8">
        <f t="shared" si="1"/>
        <v>-804912.5999999999</v>
      </c>
    </row>
  </sheetData>
  <sheetProtection/>
  <mergeCells count="2">
    <mergeCell ref="A1:F1"/>
    <mergeCell ref="E2:F2"/>
  </mergeCells>
  <printOptions/>
  <pageMargins left="0.984251968503937" right="0.5905511811023623" top="1.1811023622047245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DOHOD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503C</dc:creator>
  <cp:keywords/>
  <dc:description/>
  <cp:lastModifiedBy>Люда</cp:lastModifiedBy>
  <cp:lastPrinted>2023-07-20T12:00:45Z</cp:lastPrinted>
  <dcterms:created xsi:type="dcterms:W3CDTF">2003-04-09T07:24:43Z</dcterms:created>
  <dcterms:modified xsi:type="dcterms:W3CDTF">2023-10-18T11:20:46Z</dcterms:modified>
  <cp:category/>
  <cp:version/>
  <cp:contentType/>
  <cp:contentStatus/>
</cp:coreProperties>
</file>