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7"/>
  <c r="F48"/>
  <c r="F49"/>
  <c r="F50"/>
  <c r="F51"/>
  <c r="F52"/>
  <c r="F53"/>
  <c r="F54"/>
  <c r="F55"/>
  <c r="F56"/>
  <c r="F57"/>
  <c r="F58"/>
  <c r="F59"/>
  <c r="F60"/>
  <c r="F61"/>
  <c r="F62"/>
  <c r="F64"/>
  <c r="F65"/>
  <c r="F66"/>
  <c r="F67"/>
  <c r="F68"/>
  <c r="F69"/>
  <c r="F70"/>
  <c r="F71"/>
  <c r="F73"/>
  <c r="F6"/>
  <c r="E53"/>
  <c r="E39"/>
  <c r="D53"/>
  <c r="D36" s="1"/>
  <c r="D35" s="1"/>
  <c r="D39"/>
  <c r="D68"/>
  <c r="D37"/>
  <c r="D30"/>
  <c r="D27"/>
  <c r="D20"/>
  <c r="D16"/>
  <c r="D11"/>
  <c r="D9"/>
  <c r="D7"/>
  <c r="C11"/>
  <c r="C20"/>
  <c r="C71"/>
  <c r="C68"/>
  <c r="C53"/>
  <c r="C39"/>
  <c r="C37"/>
  <c r="C30"/>
  <c r="C27"/>
  <c r="C16"/>
  <c r="C7"/>
  <c r="C6" s="1"/>
  <c r="C9"/>
  <c r="E11"/>
  <c r="E27"/>
  <c r="E68"/>
  <c r="E37"/>
  <c r="E30"/>
  <c r="E20"/>
  <c r="E16"/>
  <c r="E9"/>
  <c r="E7"/>
  <c r="C36" l="1"/>
  <c r="C35" s="1"/>
  <c r="C73" s="1"/>
  <c r="D6"/>
  <c r="E36"/>
  <c r="E6"/>
  <c r="D73" l="1"/>
  <c r="E35"/>
  <c r="E73" l="1"/>
</calcChain>
</file>

<file path=xl/sharedStrings.xml><?xml version="1.0" encoding="utf-8"?>
<sst xmlns="http://schemas.openxmlformats.org/spreadsheetml/2006/main" count="142" uniqueCount="142">
  <si>
    <t>Код бюджетной классификации</t>
  </si>
  <si>
    <t>Наименование показателей</t>
  </si>
  <si>
    <t>1 00 00000 00 0000 000</t>
  </si>
  <si>
    <t>Налоговые                             и неналоговые доходы</t>
  </si>
  <si>
    <t>1 01 00000 00 0000 000</t>
  </si>
  <si>
    <t xml:space="preserve">Налоги на прибыль, доходы 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</si>
  <si>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</si>
  <si>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</si>
  <si>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</si>
  <si>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</si>
  <si>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</si>
  <si>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</si>
  <si>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</si>
  <si>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</si>
  <si>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</si>
  <si>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</si>
  <si>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</si>
  <si>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</si>
  <si>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</si>
  <si>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</si>
  <si>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</si>
  <si>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</si>
  <si>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</si>
  <si>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</si>
  <si>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</si>
  <si>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</si>
  <si>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</si>
  <si>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</si>
  <si>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</si>
  <si>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</si>
  <si>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</si>
  <si>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</si>
  <si>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</si>
  <si>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</si>
  <si>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</si>
  <si>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</si>
  <si>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</si>
  <si>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</si>
  <si>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</si>
  <si>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</si>
  <si>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</si>
  <si>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</si>
  <si>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</si>
  <si>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1 14 00000 00 0000 000</t>
  </si>
  <si>
    <t xml:space="preserve">Доходы от продажи материальных и нематериальных активов 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</si>
  <si>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</si>
  <si>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</si>
  <si>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</si>
  <si>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</si>
  <si>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</si>
  <si>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</si>
  <si>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</si>
  <si>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</si>
  <si>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</si>
  <si>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</si>
  <si>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</si>
  <si>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</si>
  <si>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</si>
  <si>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</si>
  <si>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2 02 15001 04 0000 150</t>
  </si>
  <si>
    <t>2 02 20000 00 0000 150</t>
  </si>
  <si>
    <t>Субсидии бюджетам бюджетной системы Российской Федерации (межбюджетные субсидии)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</si>
  <si>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</si>
  <si>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</si>
  <si>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</si>
  <si>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</si>
  <si>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2 02 25555 04 0000 150</t>
  </si>
  <si>
    <t>2 02 30000 00 0000 150</t>
  </si>
  <si>
    <t>Субвенции бюджетам бюджетной системы Российской Федерации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</si>
  <si>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</si>
  <si>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</si>
  <si>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</si>
  <si>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</si>
  <si>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</si>
  <si>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</si>
  <si>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2 02 30027 04 0000 150</t>
  </si>
  <si>
    <t>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</si>
  <si>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</si>
  <si>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</si>
  <si>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</si>
  <si>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</si>
  <si>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</si>
  <si>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2 02 35930 04 0000 150</t>
  </si>
  <si>
    <t>Субвенции бюджетам городских округов на государственную регистрацию актов гражданского состояния</t>
  </si>
  <si>
    <t>2 02 39999 04 0000 150</t>
  </si>
  <si>
    <t>Прочие субвенции бюджетам городских округов</t>
  </si>
  <si>
    <t>ВСЕГО ДОХОДОВ: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</si>
  <si>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</si>
  <si>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реализацию программ формирования современной городской среды</t>
  </si>
  <si>
    <t>Доходы от оказания платных услуг и компенсации затрат государства</t>
  </si>
  <si>
    <t>2 02 35250 04 0000 150</t>
  </si>
  <si>
    <t>Субвенции бюджетам городских округов на оплату жилищно-коммунальных услуг отдельным категориям граждан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</si>
  <si>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</si>
  <si>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</si>
  <si>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1 11 07000 00 0000 120</t>
  </si>
  <si>
    <t>Платежи от государственных и муниципальных унитарных предприятий</t>
  </si>
  <si>
    <t>1 05 01000 00 0000 110</t>
  </si>
  <si>
    <t>Налог, взимаемый в связи с применением упрощенной системы налогообложения</t>
  </si>
  <si>
    <t>2 02 25228 04 0000 150</t>
  </si>
  <si>
    <t>2 02 25513 04 0000 150</t>
  </si>
  <si>
    <t>2 02 25519 04 0000 150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</si>
  <si>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</si>
  <si>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городских округов на развитие сети учреждений культурно-досугового типа</t>
  </si>
  <si>
    <t>Субсидии бюджетам городских округов на поддержку отрасли культуры</t>
  </si>
  <si>
    <t>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</si>
  <si>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</si>
  <si>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2 02 29999 04 0000 150</t>
  </si>
  <si>
    <t>Прочие субсидии бюджетам городских округов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</si>
  <si>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</si>
  <si>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2 02 25179 04 0000 150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</si>
  <si>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</si>
  <si>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Иные межбюджетные трансферты</t>
  </si>
  <si>
    <t>2 02 40000 00 0000 150</t>
  </si>
  <si>
    <t>2 02 35163 04 0000 150</t>
  </si>
  <si>
    <t>2 02 45424 04 0000 150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</si>
  <si>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</si>
  <si>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2 02 25599 04 0000 150</t>
  </si>
  <si>
    <t>Прочие межбюджетные трансферты, передаваемые бюджетам городских округов</t>
  </si>
  <si>
    <t>2 02 35303 04 0000 150</t>
  </si>
  <si>
    <t>2 02 4999 04 0000 150</t>
  </si>
  <si>
    <t>2 07 00000 00 0000 000</t>
  </si>
  <si>
    <t>Прочие безвозмездные поступления</t>
  </si>
  <si>
    <t>Субсидии бюджетам городских округов на подготовку проектов межевания земельных участков и на проведение кадастровых работ</t>
  </si>
  <si>
    <t>1 05 02000 02 0000 110</t>
  </si>
  <si>
    <t>Единый налог на вмененный доход для отдельных видов деятельности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</si>
  <si>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</si>
  <si>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2 19 00000 04 0000 150</t>
  </si>
  <si>
    <t>Фактическое  на 01.01.2024г.</t>
  </si>
  <si>
    <t>Процент   исполнения годового плана по состоянию на 01.01.2024г.</t>
  </si>
  <si>
    <t>Утвержденные бюджетные назначения           на 2023 год (решение о бюджете              №853 от 27.12.2022г.)</t>
  </si>
  <si>
    <t>Уточненые бюджетные назначения           на 2023 год (решение о бюджете              №853 от 27.12.2022г.)в ред. от 28.12.2023г. №67</t>
  </si>
  <si>
    <t>2 02 25097 04 0000 150</t>
  </si>
  <si>
    <t>Субсидии бюджетам городских округов на созданин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</si>
  <si>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и качественные дороги"</t>
  </si>
  <si>
    <t>2 02 35120 04 0000 150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</si>
  <si>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</si>
  <si>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городских округов на создание системы долговременного ухода за гражданами пожилого возраста и инвалидами</t>
  </si>
  <si>
    <t>2 02 35404 04 0000 150</t>
  </si>
  <si>
    <t xml:space="preserve">Субвенции бюджетам городских округов на оказание государственной социальной помощи на основании социального контракта отдельным категориям граждан
</t>
  </si>
  <si>
    <t xml:space="preserve"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
</t>
  </si>
  <si>
    <t>2 02 25394 04 0000 150</t>
  </si>
  <si>
    <t xml:space="preserve">Сведения об исполнении доходов бюджета Новооскольского городского округа                                                                                                                                                                     за 2023 года в сравнении с запланированными значениями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</si>
</sst>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\ _₽"/>
    <numFmt numFmtId="166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top" wrapText="1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0" xfId="0" applyFill="1"/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topLeftCell="A67" workbookViewId="0">
      <selection activeCell="B68" sqref="B68"/>
    </sheetView>
  </sheetViews>
  <sheetFormatPr defaultRowHeight="15"/>
  <cols>
    <col min="1" max="1" width="27" customWidth="1"/>
    <col min="2" max="2" width="39" customWidth="1"/>
    <col min="3" max="3" width="16" customWidth="1"/>
    <col min="4" max="4" width="14.5703125" customWidth="1"/>
    <col min="5" max="5" width="15.7109375" customWidth="1"/>
    <col min="6" max="6" width="13.5703125" customWidth="1"/>
  </cols>
  <sheetData>
    <row r="1" spans="1:7" ht="57.75" customHeight="1">
      <c r="A1" s="55" t="s">
        <v>141</v>
      </c>
      <c r="B1" s="56"/>
      <c r="C1" s="56"/>
      <c r="D1" s="56"/>
      <c r="E1" s="56"/>
      <c r="F1" s="56"/>
    </row>
    <row r="3" spans="1:7" ht="25.5" customHeight="1">
      <c r="A3" s="57" t="s">
        <v>0</v>
      </c>
      <c r="B3" s="57" t="s">
        <v>1</v>
      </c>
      <c r="C3" s="57" t="s">
        <v>129</v>
      </c>
      <c r="D3" s="57" t="s">
        <v>130</v>
      </c>
      <c r="E3" s="61" t="s">
        <v>127</v>
      </c>
      <c r="F3" s="53" t="s">
        <v>128</v>
      </c>
    </row>
    <row r="4" spans="1:7" ht="138" customHeight="1">
      <c r="A4" s="58"/>
      <c r="B4" s="58"/>
      <c r="C4" s="58"/>
      <c r="D4" s="58"/>
      <c r="E4" s="61"/>
      <c r="F4" s="54"/>
    </row>
    <row r="5" spans="1:7">
      <c r="A5" s="14">
        <v>1</v>
      </c>
      <c r="B5" s="14">
        <v>2</v>
      </c>
      <c r="C5" s="30">
        <v>3</v>
      </c>
      <c r="D5" s="30">
        <v>4</v>
      </c>
      <c r="E5" s="30">
        <v>5</v>
      </c>
      <c r="F5" s="30">
        <v>6</v>
      </c>
    </row>
    <row r="6" spans="1:7" ht="28.5">
      <c r="A6" s="15" t="s">
        <v>2</v>
      </c>
      <c r="B6" s="36" t="s">
        <v>3</v>
      </c>
      <c r="C6" s="37">
        <f>C7+C9+C16+C19+C20+C27+C29+C30+C33+C34+C11</f>
        <v>736100</v>
      </c>
      <c r="D6" s="37">
        <f>D7+D9+D16+D19+D20+D27+D29+D30+D33+D34+D11</f>
        <v>867023.4</v>
      </c>
      <c r="E6" s="24">
        <f>E7+E9+E11+E16+E19+E20+E27+E29+E30+E33+E34</f>
        <v>898527.4</v>
      </c>
      <c r="F6" s="52">
        <f>E6/D6*100</f>
        <v>103.63358128511872</v>
      </c>
    </row>
    <row r="7" spans="1:7">
      <c r="A7" s="15" t="s">
        <v>4</v>
      </c>
      <c r="B7" s="16" t="s">
        <v>5</v>
      </c>
      <c r="C7" s="37">
        <f>C8</f>
        <v>564046</v>
      </c>
      <c r="D7" s="37">
        <f>D8</f>
        <v>659659.30000000005</v>
      </c>
      <c r="E7" s="24">
        <f>E8</f>
        <v>688101.2</v>
      </c>
      <c r="F7" s="52">
        <f t="shared" ref="F7:F70" si="0">E7/D7*100</f>
        <v>104.31160449037857</v>
      </c>
    </row>
    <row r="8" spans="1:7">
      <c r="A8" s="1" t="s">
        <v>6</v>
      </c>
      <c r="B8" s="9" t="s">
        <v>7</v>
      </c>
      <c r="C8" s="38">
        <v>564046</v>
      </c>
      <c r="D8" s="38">
        <v>659659.30000000005</v>
      </c>
      <c r="E8" s="32">
        <v>688101.2</v>
      </c>
      <c r="F8" s="51">
        <f t="shared" si="0"/>
        <v>104.31160449037857</v>
      </c>
    </row>
    <row r="9" spans="1:7" ht="42.75">
      <c r="A9" s="15" t="s">
        <v>8</v>
      </c>
      <c r="B9" s="16" t="s">
        <v>9</v>
      </c>
      <c r="C9" s="37">
        <f>C10</f>
        <v>24528</v>
      </c>
      <c r="D9" s="37">
        <f>D10</f>
        <v>28293.1</v>
      </c>
      <c r="E9" s="24">
        <f>E10</f>
        <v>28543.200000000001</v>
      </c>
      <c r="F9" s="51">
        <f t="shared" si="0"/>
        <v>100.88396110712507</v>
      </c>
      <c r="G9" s="13"/>
    </row>
    <row r="10" spans="1:7" ht="49.5" customHeight="1">
      <c r="A10" s="1" t="s">
        <v>10</v>
      </c>
      <c r="B10" s="9" t="s">
        <v>11</v>
      </c>
      <c r="C10" s="38">
        <v>24528</v>
      </c>
      <c r="D10" s="38">
        <v>28293.1</v>
      </c>
      <c r="E10" s="32">
        <v>28543.200000000001</v>
      </c>
      <c r="F10" s="51">
        <f t="shared" si="0"/>
        <v>100.88396110712507</v>
      </c>
    </row>
    <row r="11" spans="1:7">
      <c r="A11" s="15" t="s">
        <v>12</v>
      </c>
      <c r="B11" s="16" t="s">
        <v>13</v>
      </c>
      <c r="C11" s="37">
        <f>C12+C13+C14+C15</f>
        <v>16776</v>
      </c>
      <c r="D11" s="37">
        <f>D12+D13+D14+D15</f>
        <v>15886</v>
      </c>
      <c r="E11" s="24">
        <f>E12+E13+E14+E15</f>
        <v>15894.300000000001</v>
      </c>
      <c r="F11" s="52">
        <f t="shared" si="0"/>
        <v>100.05224726173991</v>
      </c>
    </row>
    <row r="12" spans="1:7" ht="32.25" customHeight="1">
      <c r="A12" s="1" t="s">
        <v>96</v>
      </c>
      <c r="B12" s="9" t="s">
        <v>97</v>
      </c>
      <c r="C12" s="38">
        <v>5550</v>
      </c>
      <c r="D12" s="38">
        <v>6450</v>
      </c>
      <c r="E12" s="32">
        <v>6555.5</v>
      </c>
      <c r="F12" s="51">
        <f t="shared" si="0"/>
        <v>101.63565891472868</v>
      </c>
    </row>
    <row r="13" spans="1:7" ht="33.75" customHeight="1">
      <c r="A13" s="1" t="s">
        <v>123</v>
      </c>
      <c r="B13" s="9" t="s">
        <v>124</v>
      </c>
      <c r="C13" s="38">
        <v>0</v>
      </c>
      <c r="D13" s="38">
        <v>0</v>
      </c>
      <c r="E13" s="32">
        <v>-151.19999999999999</v>
      </c>
      <c r="F13" s="51"/>
    </row>
    <row r="14" spans="1:7" ht="21.75" customHeight="1">
      <c r="A14" s="1" t="s">
        <v>14</v>
      </c>
      <c r="B14" s="9" t="s">
        <v>15</v>
      </c>
      <c r="C14" s="38">
        <v>5764</v>
      </c>
      <c r="D14" s="38">
        <v>7414</v>
      </c>
      <c r="E14" s="32">
        <v>7419.9</v>
      </c>
      <c r="F14" s="51">
        <f t="shared" si="0"/>
        <v>100.07957917453464</v>
      </c>
    </row>
    <row r="15" spans="1:7" ht="33.75" customHeight="1">
      <c r="A15" s="1" t="s">
        <v>16</v>
      </c>
      <c r="B15" s="9" t="s">
        <v>17</v>
      </c>
      <c r="C15" s="38">
        <v>5462</v>
      </c>
      <c r="D15" s="38">
        <v>2022</v>
      </c>
      <c r="E15" s="33">
        <v>2070.1</v>
      </c>
      <c r="F15" s="51">
        <f t="shared" si="0"/>
        <v>102.37883283877349</v>
      </c>
    </row>
    <row r="16" spans="1:7">
      <c r="A16" s="17" t="s">
        <v>18</v>
      </c>
      <c r="B16" s="18" t="s">
        <v>19</v>
      </c>
      <c r="C16" s="39">
        <f>C17+C18</f>
        <v>80558</v>
      </c>
      <c r="D16" s="39">
        <f>D17+D18</f>
        <v>74708</v>
      </c>
      <c r="E16" s="24">
        <f>E17+E18</f>
        <v>75116.399999999994</v>
      </c>
      <c r="F16" s="52">
        <f t="shared" si="0"/>
        <v>100.54666166943298</v>
      </c>
    </row>
    <row r="17" spans="1:6" ht="18" customHeight="1">
      <c r="A17" s="1" t="s">
        <v>20</v>
      </c>
      <c r="B17" s="9" t="s">
        <v>21</v>
      </c>
      <c r="C17" s="38">
        <v>31934</v>
      </c>
      <c r="D17" s="38">
        <v>33784</v>
      </c>
      <c r="E17" s="33">
        <v>33933.800000000003</v>
      </c>
      <c r="F17" s="51">
        <f t="shared" si="0"/>
        <v>100.44340516220697</v>
      </c>
    </row>
    <row r="18" spans="1:6" ht="18" customHeight="1">
      <c r="A18" s="1" t="s">
        <v>22</v>
      </c>
      <c r="B18" s="9" t="s">
        <v>23</v>
      </c>
      <c r="C18" s="38">
        <v>48624</v>
      </c>
      <c r="D18" s="38">
        <v>40924</v>
      </c>
      <c r="E18" s="33">
        <v>41182.6</v>
      </c>
      <c r="F18" s="51">
        <f t="shared" si="0"/>
        <v>100.63190303978105</v>
      </c>
    </row>
    <row r="19" spans="1:6">
      <c r="A19" s="15" t="s">
        <v>24</v>
      </c>
      <c r="B19" s="16" t="s">
        <v>25</v>
      </c>
      <c r="C19" s="37">
        <v>3949</v>
      </c>
      <c r="D19" s="37">
        <v>4109</v>
      </c>
      <c r="E19" s="24">
        <v>4116.3999999999996</v>
      </c>
      <c r="F19" s="52">
        <f t="shared" si="0"/>
        <v>100.18009247992212</v>
      </c>
    </row>
    <row r="20" spans="1:6" ht="45.75" customHeight="1">
      <c r="A20" s="15" t="s">
        <v>26</v>
      </c>
      <c r="B20" s="16" t="s">
        <v>27</v>
      </c>
      <c r="C20" s="37">
        <f>C21+C22+C23+C24+C25+C26</f>
        <v>32510</v>
      </c>
      <c r="D20" s="37">
        <f>D21+D22+D23+D24+D25+D26</f>
        <v>50707</v>
      </c>
      <c r="E20" s="24">
        <f>SUM(E21:E26)</f>
        <v>52549.899999999994</v>
      </c>
      <c r="F20" s="52">
        <f t="shared" si="0"/>
        <v>103.63440945037172</v>
      </c>
    </row>
    <row r="21" spans="1:6" ht="110.25" customHeight="1">
      <c r="A21" s="1" t="s">
        <v>28</v>
      </c>
      <c r="B21" s="9" t="s">
        <v>29</v>
      </c>
      <c r="C21" s="38">
        <v>23104</v>
      </c>
      <c r="D21" s="38">
        <v>33104</v>
      </c>
      <c r="E21" s="31">
        <v>34330.1</v>
      </c>
      <c r="F21" s="51">
        <f t="shared" si="0"/>
        <v>103.70378202029966</v>
      </c>
    </row>
    <row r="22" spans="1:6" ht="119.25" customHeight="1">
      <c r="A22" s="1" t="s">
        <v>30</v>
      </c>
      <c r="B22" s="9" t="s">
        <v>31</v>
      </c>
      <c r="C22" s="38">
        <v>6835</v>
      </c>
      <c r="D22" s="38">
        <v>13935</v>
      </c>
      <c r="E22" s="31">
        <v>14512.5</v>
      </c>
      <c r="F22" s="51">
        <f t="shared" si="0"/>
        <v>104.14424111948331</v>
      </c>
    </row>
    <row r="23" spans="1:6" ht="122.25" customHeight="1">
      <c r="A23" s="1" t="s">
        <v>32</v>
      </c>
      <c r="B23" s="9" t="s">
        <v>33</v>
      </c>
      <c r="C23" s="38">
        <v>832</v>
      </c>
      <c r="D23" s="38">
        <v>838</v>
      </c>
      <c r="E23" s="32">
        <v>858.7</v>
      </c>
      <c r="F23" s="51">
        <f t="shared" si="0"/>
        <v>102.47016706443914</v>
      </c>
    </row>
    <row r="24" spans="1:6" ht="50.25" customHeight="1">
      <c r="A24" s="1" t="s">
        <v>34</v>
      </c>
      <c r="B24" s="9" t="s">
        <v>35</v>
      </c>
      <c r="C24" s="38">
        <v>1489</v>
      </c>
      <c r="D24" s="38">
        <v>2209</v>
      </c>
      <c r="E24" s="32">
        <v>2220.6999999999998</v>
      </c>
      <c r="F24" s="51">
        <f t="shared" si="0"/>
        <v>100.5296514259846</v>
      </c>
    </row>
    <row r="25" spans="1:6" ht="35.25" customHeight="1">
      <c r="A25" s="1" t="s">
        <v>94</v>
      </c>
      <c r="B25" s="9" t="s">
        <v>95</v>
      </c>
      <c r="C25" s="38">
        <v>50</v>
      </c>
      <c r="D25" s="38">
        <v>201</v>
      </c>
      <c r="E25" s="32">
        <v>201</v>
      </c>
      <c r="F25" s="51">
        <f t="shared" si="0"/>
        <v>100</v>
      </c>
    </row>
    <row r="26" spans="1:6" ht="135">
      <c r="A26" s="1" t="s">
        <v>36</v>
      </c>
      <c r="B26" s="9" t="s">
        <v>37</v>
      </c>
      <c r="C26" s="38">
        <v>200</v>
      </c>
      <c r="D26" s="38">
        <v>420</v>
      </c>
      <c r="E26" s="32">
        <v>426.9</v>
      </c>
      <c r="F26" s="51">
        <f t="shared" si="0"/>
        <v>101.64285714285714</v>
      </c>
    </row>
    <row r="27" spans="1:6" ht="34.5" customHeight="1">
      <c r="A27" s="15" t="s">
        <v>38</v>
      </c>
      <c r="B27" s="16" t="s">
        <v>39</v>
      </c>
      <c r="C27" s="37">
        <f>C28</f>
        <v>463</v>
      </c>
      <c r="D27" s="37">
        <f>D28</f>
        <v>6359</v>
      </c>
      <c r="E27" s="24">
        <f>E28</f>
        <v>6407.4</v>
      </c>
      <c r="F27" s="52">
        <f t="shared" si="0"/>
        <v>100.76112596320175</v>
      </c>
    </row>
    <row r="28" spans="1:6" ht="34.5" customHeight="1">
      <c r="A28" s="1" t="s">
        <v>40</v>
      </c>
      <c r="B28" s="9" t="s">
        <v>41</v>
      </c>
      <c r="C28" s="38">
        <v>463</v>
      </c>
      <c r="D28" s="38">
        <v>6359</v>
      </c>
      <c r="E28" s="32">
        <v>6407.4</v>
      </c>
      <c r="F28" s="51">
        <f t="shared" si="0"/>
        <v>100.76112596320175</v>
      </c>
    </row>
    <row r="29" spans="1:6" ht="45.75" customHeight="1">
      <c r="A29" s="15" t="s">
        <v>42</v>
      </c>
      <c r="B29" s="16" t="s">
        <v>89</v>
      </c>
      <c r="C29" s="37">
        <v>10679</v>
      </c>
      <c r="D29" s="37">
        <v>14820</v>
      </c>
      <c r="E29" s="24">
        <v>14964.1</v>
      </c>
      <c r="F29" s="52">
        <f t="shared" si="0"/>
        <v>100.972334682861</v>
      </c>
    </row>
    <row r="30" spans="1:6" ht="35.25" customHeight="1">
      <c r="A30" s="15" t="s">
        <v>43</v>
      </c>
      <c r="B30" s="16" t="s">
        <v>44</v>
      </c>
      <c r="C30" s="37">
        <f>C31+C32</f>
        <v>1680</v>
      </c>
      <c r="D30" s="37">
        <f>D31+D32</f>
        <v>11861</v>
      </c>
      <c r="E30" s="24">
        <f>E31+E32</f>
        <v>12202.7</v>
      </c>
      <c r="F30" s="52">
        <f t="shared" si="0"/>
        <v>102.88087007840822</v>
      </c>
    </row>
    <row r="31" spans="1:6" ht="120">
      <c r="A31" s="1" t="s">
        <v>45</v>
      </c>
      <c r="B31" s="9" t="s">
        <v>46</v>
      </c>
      <c r="C31" s="38">
        <v>30</v>
      </c>
      <c r="D31" s="38">
        <v>379</v>
      </c>
      <c r="E31" s="32">
        <v>386.7</v>
      </c>
      <c r="F31" s="51">
        <f t="shared" si="0"/>
        <v>102.03166226912927</v>
      </c>
    </row>
    <row r="32" spans="1:6" ht="44.25" customHeight="1">
      <c r="A32" s="1" t="s">
        <v>47</v>
      </c>
      <c r="B32" s="9" t="s">
        <v>48</v>
      </c>
      <c r="C32" s="38">
        <v>1650</v>
      </c>
      <c r="D32" s="38">
        <v>11482</v>
      </c>
      <c r="E32" s="32">
        <v>11816</v>
      </c>
      <c r="F32" s="51">
        <f t="shared" si="0"/>
        <v>102.90890088834699</v>
      </c>
    </row>
    <row r="33" spans="1:6" ht="28.5">
      <c r="A33" s="15" t="s">
        <v>49</v>
      </c>
      <c r="B33" s="16" t="s">
        <v>50</v>
      </c>
      <c r="C33" s="37">
        <v>641</v>
      </c>
      <c r="D33" s="37">
        <v>550</v>
      </c>
      <c r="E33" s="24">
        <v>557.9</v>
      </c>
      <c r="F33" s="52">
        <f t="shared" si="0"/>
        <v>101.43636363636364</v>
      </c>
    </row>
    <row r="34" spans="1:6">
      <c r="A34" s="15" t="s">
        <v>51</v>
      </c>
      <c r="B34" s="16" t="s">
        <v>52</v>
      </c>
      <c r="C34" s="37">
        <v>270</v>
      </c>
      <c r="D34" s="37">
        <v>71</v>
      </c>
      <c r="E34" s="24">
        <v>73.900000000000006</v>
      </c>
      <c r="F34" s="52">
        <f t="shared" si="0"/>
        <v>104.08450704225353</v>
      </c>
    </row>
    <row r="35" spans="1:6">
      <c r="A35" s="15" t="s">
        <v>53</v>
      </c>
      <c r="B35" s="16" t="s">
        <v>54</v>
      </c>
      <c r="C35" s="37">
        <f>C36+C71</f>
        <v>1808740.9</v>
      </c>
      <c r="D35" s="37">
        <f>D36+D71</f>
        <v>1927177.4000000001</v>
      </c>
      <c r="E35" s="24">
        <f>E36+E71+E72</f>
        <v>1782991.7</v>
      </c>
      <c r="F35" s="52">
        <f t="shared" si="0"/>
        <v>92.518296447436526</v>
      </c>
    </row>
    <row r="36" spans="1:6" ht="42.75">
      <c r="A36" s="15" t="s">
        <v>55</v>
      </c>
      <c r="B36" s="16" t="s">
        <v>56</v>
      </c>
      <c r="C36" s="37">
        <f>C37+C39+C53+C68</f>
        <v>1808740.9</v>
      </c>
      <c r="D36" s="37">
        <f>D37+D39+D53+D68</f>
        <v>1926988.9000000001</v>
      </c>
      <c r="E36" s="25">
        <f>E37+E39+E53+E68</f>
        <v>1787060.5999999999</v>
      </c>
      <c r="F36" s="52">
        <f t="shared" si="0"/>
        <v>92.738499946730343</v>
      </c>
    </row>
    <row r="37" spans="1:6" ht="28.5">
      <c r="A37" s="15" t="s">
        <v>57</v>
      </c>
      <c r="B37" s="16" t="s">
        <v>58</v>
      </c>
      <c r="C37" s="37">
        <f>C38</f>
        <v>204233.60000000001</v>
      </c>
      <c r="D37" s="37">
        <f>D38</f>
        <v>204233.60000000001</v>
      </c>
      <c r="E37" s="4">
        <f>E38</f>
        <v>204233.60000000001</v>
      </c>
      <c r="F37" s="52">
        <f t="shared" si="0"/>
        <v>100</v>
      </c>
    </row>
    <row r="38" spans="1:6" ht="60">
      <c r="A38" s="1" t="s">
        <v>59</v>
      </c>
      <c r="B38" s="9" t="s">
        <v>87</v>
      </c>
      <c r="C38" s="38">
        <v>204233.60000000001</v>
      </c>
      <c r="D38" s="38">
        <v>204233.60000000001</v>
      </c>
      <c r="E38" s="32">
        <v>204233.60000000001</v>
      </c>
      <c r="F38" s="51">
        <f t="shared" si="0"/>
        <v>100</v>
      </c>
    </row>
    <row r="39" spans="1:6" ht="42.75">
      <c r="A39" s="15" t="s">
        <v>60</v>
      </c>
      <c r="B39" s="16" t="s">
        <v>61</v>
      </c>
      <c r="C39" s="37">
        <f>C40+C41+C42+C43+C44+C45+C46+C47+C48+C49+C50+C51+C52</f>
        <v>547557.99999999988</v>
      </c>
      <c r="D39" s="37">
        <f>D40+D41+D42+D43+D44+D45+D46+D47+D48+D49+D50+D51+D52</f>
        <v>581426.10000000009</v>
      </c>
      <c r="E39" s="37">
        <f>E40+E41+E42+E43+E44+E45+E46+E47+E48+E49+E50+E51+E52</f>
        <v>581203.1</v>
      </c>
      <c r="F39" s="52">
        <f t="shared" si="0"/>
        <v>99.961646028618233</v>
      </c>
    </row>
    <row r="40" spans="1:6" ht="60">
      <c r="A40" s="1" t="s">
        <v>62</v>
      </c>
      <c r="B40" s="9" t="s">
        <v>63</v>
      </c>
      <c r="C40" s="38">
        <v>30483.9</v>
      </c>
      <c r="D40" s="38">
        <v>53891.3</v>
      </c>
      <c r="E40" s="32">
        <v>53713.9</v>
      </c>
      <c r="F40" s="51">
        <f t="shared" si="0"/>
        <v>99.670818852022492</v>
      </c>
    </row>
    <row r="41" spans="1:6" ht="133.5" customHeight="1">
      <c r="A41" s="1" t="s">
        <v>104</v>
      </c>
      <c r="B41" s="5" t="s">
        <v>105</v>
      </c>
      <c r="C41" s="40">
        <v>45120</v>
      </c>
      <c r="D41" s="40">
        <v>357131</v>
      </c>
      <c r="E41" s="32">
        <v>357131</v>
      </c>
      <c r="F41" s="51">
        <f t="shared" si="0"/>
        <v>100</v>
      </c>
    </row>
    <row r="42" spans="1:6" ht="74.25" customHeight="1">
      <c r="A42" s="12" t="s">
        <v>131</v>
      </c>
      <c r="B42" s="5" t="s">
        <v>132</v>
      </c>
      <c r="C42" s="40">
        <v>1753.7</v>
      </c>
      <c r="D42" s="40">
        <v>1753.7</v>
      </c>
      <c r="E42" s="32">
        <v>1753.6</v>
      </c>
      <c r="F42" s="51">
        <f t="shared" si="0"/>
        <v>99.994297770428233</v>
      </c>
    </row>
    <row r="43" spans="1:6" ht="91.5" customHeight="1">
      <c r="A43" s="2" t="s">
        <v>109</v>
      </c>
      <c r="B43" s="6" t="s">
        <v>110</v>
      </c>
      <c r="C43" s="41">
        <v>1153.7</v>
      </c>
      <c r="D43" s="41">
        <v>1153.7</v>
      </c>
      <c r="E43" s="32">
        <v>1153.7</v>
      </c>
      <c r="F43" s="51">
        <f t="shared" si="0"/>
        <v>100</v>
      </c>
    </row>
    <row r="44" spans="1:6" ht="61.5" customHeight="1">
      <c r="A44" s="19" t="s">
        <v>98</v>
      </c>
      <c r="B44" s="7" t="s">
        <v>101</v>
      </c>
      <c r="C44" s="42">
        <v>2759.5</v>
      </c>
      <c r="D44" s="42">
        <v>2759.5</v>
      </c>
      <c r="E44" s="32">
        <v>2759.5</v>
      </c>
      <c r="F44" s="51">
        <f t="shared" si="0"/>
        <v>100</v>
      </c>
    </row>
    <row r="45" spans="1:6" ht="89.25" customHeight="1">
      <c r="A45" s="3" t="s">
        <v>92</v>
      </c>
      <c r="B45" s="8" t="s">
        <v>93</v>
      </c>
      <c r="C45" s="42">
        <v>10101.200000000001</v>
      </c>
      <c r="D45" s="42">
        <v>10101.200000000001</v>
      </c>
      <c r="E45" s="32">
        <v>10101.200000000001</v>
      </c>
      <c r="F45" s="51">
        <f t="shared" si="0"/>
        <v>100</v>
      </c>
    </row>
    <row r="46" spans="1:6" ht="90">
      <c r="A46" s="3" t="s">
        <v>140</v>
      </c>
      <c r="B46" s="8" t="s">
        <v>133</v>
      </c>
      <c r="C46" s="42">
        <v>312011</v>
      </c>
      <c r="D46" s="42">
        <v>0</v>
      </c>
      <c r="E46" s="32">
        <v>0</v>
      </c>
      <c r="F46" s="51"/>
    </row>
    <row r="47" spans="1:6" ht="45">
      <c r="A47" s="1" t="s">
        <v>64</v>
      </c>
      <c r="B47" s="9" t="s">
        <v>65</v>
      </c>
      <c r="C47" s="38">
        <v>4231</v>
      </c>
      <c r="D47" s="38">
        <v>4746.3999999999996</v>
      </c>
      <c r="E47" s="32">
        <v>4746.3</v>
      </c>
      <c r="F47" s="51">
        <f t="shared" si="0"/>
        <v>99.997893140064065</v>
      </c>
    </row>
    <row r="48" spans="1:6" ht="31.5" customHeight="1">
      <c r="A48" s="2" t="s">
        <v>99</v>
      </c>
      <c r="B48" s="10" t="s">
        <v>102</v>
      </c>
      <c r="C48" s="43">
        <v>111406.3</v>
      </c>
      <c r="D48" s="43">
        <v>107439.9</v>
      </c>
      <c r="E48" s="32">
        <v>107438.8</v>
      </c>
      <c r="F48" s="51">
        <f t="shared" si="0"/>
        <v>99.998976171794666</v>
      </c>
    </row>
    <row r="49" spans="1:6" ht="30">
      <c r="A49" s="2" t="s">
        <v>100</v>
      </c>
      <c r="B49" s="7" t="s">
        <v>103</v>
      </c>
      <c r="C49" s="42">
        <v>261.60000000000002</v>
      </c>
      <c r="D49" s="42">
        <v>261.60000000000002</v>
      </c>
      <c r="E49" s="32">
        <v>261.60000000000002</v>
      </c>
      <c r="F49" s="51">
        <f t="shared" si="0"/>
        <v>100</v>
      </c>
    </row>
    <row r="50" spans="1:6" ht="46.5" customHeight="1">
      <c r="A50" s="1" t="s">
        <v>66</v>
      </c>
      <c r="B50" s="9" t="s">
        <v>88</v>
      </c>
      <c r="C50" s="38">
        <v>15663.9</v>
      </c>
      <c r="D50" s="38">
        <v>15663.9</v>
      </c>
      <c r="E50" s="32">
        <v>15663.9</v>
      </c>
      <c r="F50" s="51">
        <f t="shared" si="0"/>
        <v>100</v>
      </c>
    </row>
    <row r="51" spans="1:6" ht="48.75" customHeight="1">
      <c r="A51" s="1" t="s">
        <v>116</v>
      </c>
      <c r="B51" s="29" t="s">
        <v>122</v>
      </c>
      <c r="C51" s="49">
        <v>0</v>
      </c>
      <c r="D51" s="44">
        <v>39</v>
      </c>
      <c r="E51" s="32">
        <v>37.6</v>
      </c>
      <c r="F51" s="51">
        <f t="shared" si="0"/>
        <v>96.410256410256409</v>
      </c>
    </row>
    <row r="52" spans="1:6" ht="34.5" customHeight="1">
      <c r="A52" s="1" t="s">
        <v>106</v>
      </c>
      <c r="B52" s="9" t="s">
        <v>107</v>
      </c>
      <c r="C52" s="38">
        <v>12612.2</v>
      </c>
      <c r="D52" s="38">
        <v>26484.9</v>
      </c>
      <c r="E52" s="32">
        <v>26442</v>
      </c>
      <c r="F52" s="51">
        <f t="shared" si="0"/>
        <v>99.838020910027964</v>
      </c>
    </row>
    <row r="53" spans="1:6" ht="30.75" customHeight="1">
      <c r="A53" s="15" t="s">
        <v>67</v>
      </c>
      <c r="B53" s="16" t="s">
        <v>68</v>
      </c>
      <c r="C53" s="37">
        <f>C54+C55+C56+C57+C58+C59+C60+C62+C63+C65+C66+C67</f>
        <v>986949.3</v>
      </c>
      <c r="D53" s="37">
        <f>D54+D55+D56+D57+D58+D59+D60+D62+D63+D65+D66+D67+D64+D61</f>
        <v>954793.00000000012</v>
      </c>
      <c r="E53" s="37">
        <f>E54+E55+E56+E57+E58+E59+E60+E62+E63+E65+E66+E67+E64+E61</f>
        <v>922955.20000000007</v>
      </c>
      <c r="F53" s="52">
        <f t="shared" si="0"/>
        <v>96.665476181748289</v>
      </c>
    </row>
    <row r="54" spans="1:6" ht="49.5" customHeight="1">
      <c r="A54" s="1" t="s">
        <v>69</v>
      </c>
      <c r="B54" s="9" t="s">
        <v>70</v>
      </c>
      <c r="C54" s="38">
        <v>2690</v>
      </c>
      <c r="D54" s="38">
        <v>2826</v>
      </c>
      <c r="E54" s="32">
        <v>2550.3000000000002</v>
      </c>
      <c r="F54" s="51">
        <f t="shared" si="0"/>
        <v>90.244161358811041</v>
      </c>
    </row>
    <row r="55" spans="1:6" ht="64.5" customHeight="1">
      <c r="A55" s="1" t="s">
        <v>71</v>
      </c>
      <c r="B55" s="9" t="s">
        <v>72</v>
      </c>
      <c r="C55" s="38">
        <v>1109</v>
      </c>
      <c r="D55" s="38">
        <v>1109</v>
      </c>
      <c r="E55" s="32">
        <v>564.70000000000005</v>
      </c>
      <c r="F55" s="51">
        <f t="shared" si="0"/>
        <v>50.919747520288553</v>
      </c>
    </row>
    <row r="56" spans="1:6" ht="50.25" customHeight="1">
      <c r="A56" s="20" t="s">
        <v>73</v>
      </c>
      <c r="B56" s="21" t="s">
        <v>74</v>
      </c>
      <c r="C56" s="45">
        <v>863899.4</v>
      </c>
      <c r="D56" s="45">
        <v>830498</v>
      </c>
      <c r="E56" s="32">
        <v>803384.6</v>
      </c>
      <c r="F56" s="51">
        <f t="shared" si="0"/>
        <v>96.735284130726384</v>
      </c>
    </row>
    <row r="57" spans="1:6" ht="79.5" customHeight="1">
      <c r="A57" s="1" t="s">
        <v>75</v>
      </c>
      <c r="B57" s="11" t="s">
        <v>108</v>
      </c>
      <c r="C57" s="42">
        <v>9896</v>
      </c>
      <c r="D57" s="42">
        <v>10886</v>
      </c>
      <c r="E57" s="32">
        <v>10811</v>
      </c>
      <c r="F57" s="51">
        <f t="shared" si="0"/>
        <v>99.311041704942127</v>
      </c>
    </row>
    <row r="58" spans="1:6" ht="122.25" customHeight="1">
      <c r="A58" s="1" t="s">
        <v>76</v>
      </c>
      <c r="B58" s="9" t="s">
        <v>77</v>
      </c>
      <c r="C58" s="38">
        <v>8356</v>
      </c>
      <c r="D58" s="38">
        <v>8011</v>
      </c>
      <c r="E58" s="32">
        <v>5216.3</v>
      </c>
      <c r="F58" s="51">
        <f t="shared" si="0"/>
        <v>65.114217950318306</v>
      </c>
    </row>
    <row r="59" spans="1:6" ht="78.75" customHeight="1">
      <c r="A59" s="1" t="s">
        <v>78</v>
      </c>
      <c r="B59" s="9" t="s">
        <v>79</v>
      </c>
      <c r="C59" s="38">
        <v>28510.400000000001</v>
      </c>
      <c r="D59" s="38">
        <v>28510.400000000001</v>
      </c>
      <c r="E59" s="32">
        <v>28510.3</v>
      </c>
      <c r="F59" s="51">
        <f t="shared" si="0"/>
        <v>99.999649250799706</v>
      </c>
    </row>
    <row r="60" spans="1:6" ht="97.5" customHeight="1">
      <c r="A60" s="20" t="s">
        <v>134</v>
      </c>
      <c r="B60" s="21" t="s">
        <v>135</v>
      </c>
      <c r="C60" s="38">
        <v>1.2</v>
      </c>
      <c r="D60" s="38">
        <v>1.2</v>
      </c>
      <c r="E60" s="50">
        <v>0</v>
      </c>
      <c r="F60" s="51">
        <f t="shared" si="0"/>
        <v>0</v>
      </c>
    </row>
    <row r="61" spans="1:6" ht="66" customHeight="1">
      <c r="A61" s="20" t="s">
        <v>113</v>
      </c>
      <c r="B61" s="21" t="s">
        <v>136</v>
      </c>
      <c r="C61" s="38">
        <v>0</v>
      </c>
      <c r="D61" s="38">
        <v>3324.8</v>
      </c>
      <c r="E61" s="50">
        <v>3324.8</v>
      </c>
      <c r="F61" s="51">
        <f t="shared" si="0"/>
        <v>100</v>
      </c>
    </row>
    <row r="62" spans="1:6" ht="45" customHeight="1">
      <c r="A62" s="20" t="s">
        <v>90</v>
      </c>
      <c r="B62" s="9" t="s">
        <v>91</v>
      </c>
      <c r="C62" s="38">
        <v>51142</v>
      </c>
      <c r="D62" s="38">
        <v>46142</v>
      </c>
      <c r="E62" s="32">
        <v>46142</v>
      </c>
      <c r="F62" s="51">
        <f t="shared" si="0"/>
        <v>100</v>
      </c>
    </row>
    <row r="63" spans="1:6" ht="63" customHeight="1">
      <c r="A63" s="20" t="s">
        <v>137</v>
      </c>
      <c r="B63" s="26" t="s">
        <v>138</v>
      </c>
      <c r="C63" s="45">
        <v>18202</v>
      </c>
      <c r="D63" s="45">
        <v>0</v>
      </c>
      <c r="E63" s="50">
        <v>0</v>
      </c>
      <c r="F63" s="51"/>
    </row>
    <row r="64" spans="1:6" ht="185.25" customHeight="1">
      <c r="A64" s="20" t="s">
        <v>118</v>
      </c>
      <c r="B64" s="26" t="s">
        <v>139</v>
      </c>
      <c r="C64" s="45">
        <v>0</v>
      </c>
      <c r="D64" s="45">
        <v>18318.8</v>
      </c>
      <c r="E64" s="50">
        <v>18318.8</v>
      </c>
      <c r="F64" s="51">
        <f t="shared" si="0"/>
        <v>100</v>
      </c>
    </row>
    <row r="65" spans="1:6" ht="63.75" customHeight="1">
      <c r="A65" s="20" t="s">
        <v>80</v>
      </c>
      <c r="B65" s="21" t="s">
        <v>81</v>
      </c>
      <c r="C65" s="45">
        <v>426.3</v>
      </c>
      <c r="D65" s="45">
        <v>442.3</v>
      </c>
      <c r="E65" s="32">
        <v>442.2</v>
      </c>
      <c r="F65" s="51">
        <f t="shared" si="0"/>
        <v>99.977390911146273</v>
      </c>
    </row>
    <row r="66" spans="1:6" ht="50.25" customHeight="1">
      <c r="A66" s="20" t="s">
        <v>82</v>
      </c>
      <c r="B66" s="21" t="s">
        <v>83</v>
      </c>
      <c r="C66" s="45">
        <v>1692</v>
      </c>
      <c r="D66" s="45">
        <v>1737</v>
      </c>
      <c r="E66" s="32">
        <v>1737</v>
      </c>
      <c r="F66" s="51">
        <f t="shared" si="0"/>
        <v>100</v>
      </c>
    </row>
    <row r="67" spans="1:6" ht="30">
      <c r="A67" s="20" t="s">
        <v>84</v>
      </c>
      <c r="B67" s="21" t="s">
        <v>85</v>
      </c>
      <c r="C67" s="45">
        <v>1025</v>
      </c>
      <c r="D67" s="45">
        <v>2986.5</v>
      </c>
      <c r="E67" s="33">
        <v>1953.2</v>
      </c>
      <c r="F67" s="51">
        <f t="shared" si="0"/>
        <v>65.400971036330162</v>
      </c>
    </row>
    <row r="68" spans="1:6" ht="28.5" customHeight="1">
      <c r="A68" s="22" t="s">
        <v>112</v>
      </c>
      <c r="B68" s="62" t="s">
        <v>111</v>
      </c>
      <c r="C68" s="46">
        <f>C69</f>
        <v>70000</v>
      </c>
      <c r="D68" s="46">
        <f>D69+D70</f>
        <v>186536.2</v>
      </c>
      <c r="E68" s="4">
        <f>E69+E70</f>
        <v>78668.7</v>
      </c>
      <c r="F68" s="51">
        <f t="shared" si="0"/>
        <v>42.173422638608486</v>
      </c>
    </row>
    <row r="69" spans="1:6" ht="126.75" customHeight="1">
      <c r="A69" s="20" t="s">
        <v>114</v>
      </c>
      <c r="B69" s="21" t="s">
        <v>115</v>
      </c>
      <c r="C69" s="45">
        <v>70000</v>
      </c>
      <c r="D69" s="45">
        <v>70000</v>
      </c>
      <c r="E69" s="32">
        <v>70000</v>
      </c>
      <c r="F69" s="51">
        <f t="shared" si="0"/>
        <v>100</v>
      </c>
    </row>
    <row r="70" spans="1:6" ht="42.75" customHeight="1">
      <c r="A70" s="12" t="s">
        <v>119</v>
      </c>
      <c r="B70" s="21" t="s">
        <v>117</v>
      </c>
      <c r="C70" s="45">
        <v>0</v>
      </c>
      <c r="D70" s="45">
        <v>116536.2</v>
      </c>
      <c r="E70" s="32">
        <v>8668.7000000000007</v>
      </c>
      <c r="F70" s="51">
        <f t="shared" si="0"/>
        <v>7.438632802511151</v>
      </c>
    </row>
    <row r="71" spans="1:6" ht="20.25" customHeight="1">
      <c r="A71" s="27" t="s">
        <v>120</v>
      </c>
      <c r="B71" s="28" t="s">
        <v>121</v>
      </c>
      <c r="C71" s="47">
        <f>C72</f>
        <v>0</v>
      </c>
      <c r="D71" s="47">
        <v>188.5</v>
      </c>
      <c r="E71" s="4">
        <v>189.6</v>
      </c>
      <c r="F71" s="52">
        <f t="shared" ref="F71:F73" si="1">E71/D71*100</f>
        <v>100.58355437665783</v>
      </c>
    </row>
    <row r="72" spans="1:6" ht="78" customHeight="1">
      <c r="A72" s="34" t="s">
        <v>126</v>
      </c>
      <c r="B72" s="35" t="s">
        <v>125</v>
      </c>
      <c r="C72" s="47">
        <v>0</v>
      </c>
      <c r="D72" s="47">
        <v>0</v>
      </c>
      <c r="E72" s="4">
        <v>-4258.5</v>
      </c>
      <c r="F72" s="51"/>
    </row>
    <row r="73" spans="1:6" ht="19.5" customHeight="1">
      <c r="A73" s="59" t="s">
        <v>86</v>
      </c>
      <c r="B73" s="60"/>
      <c r="C73" s="48">
        <f>C35+C6</f>
        <v>2544840.9</v>
      </c>
      <c r="D73" s="48">
        <f>D35+D6</f>
        <v>2794200.8000000003</v>
      </c>
      <c r="E73" s="4">
        <f>E6+E35</f>
        <v>2681519.1</v>
      </c>
      <c r="F73" s="52">
        <f t="shared" si="1"/>
        <v>95.967301276271911</v>
      </c>
    </row>
    <row r="74" spans="1:6">
      <c r="A74" s="23"/>
      <c r="B74" s="23"/>
      <c r="C74" s="23"/>
      <c r="D74" s="23"/>
    </row>
    <row r="75" spans="1:6">
      <c r="A75" s="23"/>
      <c r="B75" s="23"/>
      <c r="C75" s="23"/>
      <c r="D75" s="23"/>
    </row>
  </sheetData>
  <mergeCells count="8">
    <mergeCell ref="F3:F4"/>
    <mergeCell ref="A1:F1"/>
    <mergeCell ref="D3:D4"/>
    <mergeCell ref="A73:B73"/>
    <mergeCell ref="A3:A4"/>
    <mergeCell ref="B3:B4"/>
    <mergeCell ref="E3:E4"/>
    <mergeCell ref="C3:C4"/>
  </mergeCells>
  <pageMargins left="1.1811023622047245" right="0.59055118110236227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2024-06-17T07:06:38Z</dcterms:modified>
</cp:coreProperties>
</file>