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355" yWindow="-15" windowWidth="9540" windowHeight="11955"/>
  </bookViews>
  <sheets>
    <sheet name="разделы " sheetId="1" r:id="rId1"/>
  </sheets>
  <definedNames>
    <definedName name="_xlnm._FilterDatabase" localSheetId="0" hidden="1">'разделы '!$A$4:$I$54</definedName>
    <definedName name="_xlnm.Print_Titles" localSheetId="0">'разделы '!$3:$4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50"/>
  <c r="I49"/>
  <c r="H41"/>
  <c r="E40"/>
  <c r="H40" s="1"/>
  <c r="E28"/>
  <c r="G52"/>
  <c r="G48"/>
  <c r="G5"/>
  <c r="H10"/>
  <c r="I10"/>
  <c r="F40"/>
  <c r="F48"/>
  <c r="I13" l="1"/>
  <c r="I6"/>
  <c r="I7"/>
  <c r="I8"/>
  <c r="I9"/>
  <c r="I11"/>
  <c r="I12"/>
  <c r="I15"/>
  <c r="I16"/>
  <c r="I17"/>
  <c r="I20"/>
  <c r="I21"/>
  <c r="I22"/>
  <c r="I23"/>
  <c r="I25"/>
  <c r="I26"/>
  <c r="I27"/>
  <c r="I29"/>
  <c r="I31"/>
  <c r="I32"/>
  <c r="I33"/>
  <c r="I34"/>
  <c r="I35"/>
  <c r="I36"/>
  <c r="I38"/>
  <c r="I39"/>
  <c r="I41"/>
  <c r="I43"/>
  <c r="I44"/>
  <c r="I45"/>
  <c r="I46"/>
  <c r="I47"/>
  <c r="I50"/>
  <c r="I51"/>
  <c r="I53"/>
  <c r="H6"/>
  <c r="H7"/>
  <c r="H8"/>
  <c r="H9"/>
  <c r="H11"/>
  <c r="H12"/>
  <c r="H13"/>
  <c r="H15"/>
  <c r="H16"/>
  <c r="H17"/>
  <c r="H20"/>
  <c r="H21"/>
  <c r="H22"/>
  <c r="H23"/>
  <c r="H25"/>
  <c r="H26"/>
  <c r="H27"/>
  <c r="H29"/>
  <c r="H31"/>
  <c r="H32"/>
  <c r="H33"/>
  <c r="H34"/>
  <c r="H35"/>
  <c r="H36"/>
  <c r="H38"/>
  <c r="H39"/>
  <c r="H43"/>
  <c r="H44"/>
  <c r="H45"/>
  <c r="H46"/>
  <c r="H47"/>
  <c r="H51"/>
  <c r="H53"/>
  <c r="F52"/>
  <c r="E52"/>
  <c r="E48"/>
  <c r="F42"/>
  <c r="E42"/>
  <c r="F37"/>
  <c r="E37"/>
  <c r="F30"/>
  <c r="E30"/>
  <c r="F28"/>
  <c r="F24"/>
  <c r="E24"/>
  <c r="F18"/>
  <c r="E18"/>
  <c r="F14"/>
  <c r="E14"/>
  <c r="F5"/>
  <c r="E5"/>
  <c r="H5" s="1"/>
  <c r="I5" s="1"/>
  <c r="I48" l="1"/>
  <c r="E54"/>
  <c r="H48"/>
  <c r="F54"/>
  <c r="G42" l="1"/>
  <c r="G37"/>
  <c r="G30"/>
  <c r="G28"/>
  <c r="G24"/>
  <c r="G14"/>
  <c r="H42" l="1"/>
  <c r="I42"/>
  <c r="H28"/>
  <c r="I28"/>
  <c r="H24"/>
  <c r="I24"/>
  <c r="I40"/>
  <c r="H18"/>
  <c r="I18"/>
  <c r="H37"/>
  <c r="I37"/>
  <c r="H14"/>
  <c r="I14"/>
  <c r="H30"/>
  <c r="I30"/>
  <c r="H52"/>
  <c r="I52"/>
  <c r="G54"/>
  <c r="H54" l="1"/>
  <c r="I54"/>
</calcChain>
</file>

<file path=xl/sharedStrings.xml><?xml version="1.0" encoding="utf-8"?>
<sst xmlns="http://schemas.openxmlformats.org/spreadsheetml/2006/main" count="188" uniqueCount="131">
  <si>
    <t xml:space="preserve">02  </t>
  </si>
  <si>
    <t xml:space="preserve">01  </t>
  </si>
  <si>
    <t xml:space="preserve">  </t>
  </si>
  <si>
    <t xml:space="preserve">04  </t>
  </si>
  <si>
    <t>1202</t>
  </si>
  <si>
    <t>1200</t>
  </si>
  <si>
    <t xml:space="preserve">05  </t>
  </si>
  <si>
    <t>1105</t>
  </si>
  <si>
    <t xml:space="preserve">03  </t>
  </si>
  <si>
    <t>1102</t>
  </si>
  <si>
    <t>1100</t>
  </si>
  <si>
    <t xml:space="preserve">06  </t>
  </si>
  <si>
    <t>1006</t>
  </si>
  <si>
    <t>1004</t>
  </si>
  <si>
    <t>1003</t>
  </si>
  <si>
    <t>1002</t>
  </si>
  <si>
    <t>1001</t>
  </si>
  <si>
    <t>1000</t>
  </si>
  <si>
    <t xml:space="preserve">09  </t>
  </si>
  <si>
    <t>0909</t>
  </si>
  <si>
    <t>0900</t>
  </si>
  <si>
    <t xml:space="preserve">08  </t>
  </si>
  <si>
    <t>0804</t>
  </si>
  <si>
    <t>0801</t>
  </si>
  <si>
    <t>0800</t>
  </si>
  <si>
    <t xml:space="preserve">07  </t>
  </si>
  <si>
    <t>0709</t>
  </si>
  <si>
    <t>0707</t>
  </si>
  <si>
    <t>0705</t>
  </si>
  <si>
    <t>03</t>
  </si>
  <si>
    <t>07</t>
  </si>
  <si>
    <t>Дополнительное образование детей</t>
  </si>
  <si>
    <t>0703</t>
  </si>
  <si>
    <t>0702</t>
  </si>
  <si>
    <t>0701</t>
  </si>
  <si>
    <t>0700</t>
  </si>
  <si>
    <t>0605</t>
  </si>
  <si>
    <t>0600</t>
  </si>
  <si>
    <t>0505</t>
  </si>
  <si>
    <t>0503</t>
  </si>
  <si>
    <t>0501</t>
  </si>
  <si>
    <t>0500</t>
  </si>
  <si>
    <t>0412</t>
  </si>
  <si>
    <t>04 </t>
  </si>
  <si>
    <t>0409</t>
  </si>
  <si>
    <t>0408</t>
  </si>
  <si>
    <t>0405</t>
  </si>
  <si>
    <t>0401</t>
  </si>
  <si>
    <t>0400</t>
  </si>
  <si>
    <t>0314</t>
  </si>
  <si>
    <t>0310</t>
  </si>
  <si>
    <t>03 </t>
  </si>
  <si>
    <t xml:space="preserve">Органы юстиции </t>
  </si>
  <si>
    <t>0304</t>
  </si>
  <si>
    <t xml:space="preserve"> 03 </t>
  </si>
  <si>
    <t>0300</t>
  </si>
  <si>
    <t> 01</t>
  </si>
  <si>
    <t>0113</t>
  </si>
  <si>
    <t>0111</t>
  </si>
  <si>
    <t> 07</t>
  </si>
  <si>
    <t>0107</t>
  </si>
  <si>
    <t> 06</t>
  </si>
  <si>
    <t>0106</t>
  </si>
  <si>
    <t> 04</t>
  </si>
  <si>
    <t>0104</t>
  </si>
  <si>
    <t xml:space="preserve"> 01 </t>
  </si>
  <si>
    <t>0103</t>
  </si>
  <si>
    <t>0102</t>
  </si>
  <si>
    <t>0100</t>
  </si>
  <si>
    <t>Наименование расходов</t>
  </si>
  <si>
    <t>код</t>
  </si>
  <si>
    <t>Защита населения и территорий от чрезвычайных ситуаций природного и техногенного характера, пожарная безопасность</t>
  </si>
  <si>
    <r>
      <t>Раздел</t>
    </r>
    <r>
      <rPr>
        <b/>
        <sz val="14"/>
        <color indexed="8"/>
        <rFont val="Times New Roman"/>
        <family val="1"/>
        <charset val="204"/>
      </rPr>
      <t xml:space="preserve"> </t>
    </r>
  </si>
  <si>
    <r>
      <t>Подраздел</t>
    </r>
    <r>
      <rPr>
        <b/>
        <sz val="14"/>
        <color indexed="8"/>
        <rFont val="Times New Roman"/>
        <family val="1"/>
        <charset val="204"/>
      </rPr>
      <t xml:space="preserve"> </t>
    </r>
  </si>
  <si>
    <r>
      <t> </t>
    </r>
    <r>
      <rPr>
        <b/>
        <sz val="14"/>
        <color indexed="10"/>
        <rFont val="Times New Roman"/>
        <family val="1"/>
        <charset val="204"/>
      </rPr>
      <t xml:space="preserve"> </t>
    </r>
  </si>
  <si>
    <r>
      <t>Общегосударственные вопросы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</si>
  <si>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Функционирование высшего должностного лица субъекта Российской Федерации и муниципального образования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</si>
  <si>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</si>
  <si>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</si>
  <si>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</si>
  <si>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Обеспечение проведения выборов и референдумов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</si>
  <si>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Резервные фонды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</si>
  <si>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общегосударственные вопросы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</si>
  <si>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Национальная безопасность и правоохранительная деятельность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</si>
  <si>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национальной безопасности и правоохранительной деятельности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</si>
  <si>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Национальная  экономика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</si>
  <si>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Общеэкономические вопросы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</si>
  <si>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Сельское хозяйство и рыболовство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</si>
  <si>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Транспорт                                                           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</si>
  <si>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Дорожное хозяйство (дорожные фонды)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</si>
  <si>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национальной экономики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</si>
  <si>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Жилищно-коммунальное хозяйство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</si>
  <si>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Жилищное хозяйство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</si>
  <si>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Благоустройство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</si>
  <si>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жилищно-коммунального хозяйства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</si>
  <si>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Охрана окружающей среды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</si>
  <si>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охраны окружающей среды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</si>
  <si>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Образование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</si>
  <si>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Дошкольное образование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</si>
  <si>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Общее образование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</si>
  <si>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Профессиональная подготовка, переподготовка и повышение квалификации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</si>
  <si>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Молодежная политика и оздоровление детей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</si>
  <si>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образования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</si>
  <si>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Культура, кинематография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</si>
  <si>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Культура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</si>
  <si>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Другие вопросы в области культуры, кинематографии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</si>
  <si>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Здравоохранение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</si>
  <si>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здравоохранения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</si>
  <si>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Социальная политика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</si>
  <si>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Пенсионное обеспечение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</si>
  <si>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Социальное обслуживание населения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</si>
  <si>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Социальное обеспечение населения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</si>
  <si>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Охрана семьи и детства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</si>
  <si>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социальной политики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</si>
  <si>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Физическая культура и спорт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</si>
  <si>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Массовый спорт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</si>
  <si>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физической культуры и спорта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</si>
  <si>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Средства массовой информации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</si>
  <si>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Периодическая печать и издательства</t>
    </r>
    <r>
      <rPr>
        <b/>
        <sz val="13.5"/>
        <color indexed="8"/>
        <rFont val="Times New Roman"/>
        <family val="1"/>
        <charset val="204"/>
      </rPr>
      <t xml:space="preserve"> </t>
    </r>
  </si>
  <si>
    <t>(млн рублей)</t>
  </si>
  <si>
    <t>Фактическое исполнение</t>
  </si>
  <si>
    <t>% исполнения  к первоначально утвержденным показателям</t>
  </si>
  <si>
    <t>План по решению о бюджете первоначальный</t>
  </si>
  <si>
    <t>% исполнения  к уточненным показателям</t>
  </si>
  <si>
    <r>
      <t>ВСЕГО </t>
    </r>
    <r>
      <rPr>
        <b/>
        <sz val="14"/>
        <color indexed="8"/>
        <rFont val="Times New Roman"/>
        <family val="1"/>
        <charset val="204"/>
      </rPr>
      <t xml:space="preserve"> </t>
    </r>
  </si>
  <si>
    <t>План по решению о бюджете уточненный</t>
  </si>
  <si>
    <t xml:space="preserve">Сведения о фактически произведенных в 2022 году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 </t>
  </si>
  <si>
    <t>0105</t>
  </si>
  <si>
    <t>Судебная система</t>
  </si>
  <si>
    <t>1101</t>
  </si>
  <si>
    <t xml:space="preserve">Физическая культура 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</si>
</sst>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74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horizontal="center" vertical="center"/>
    </xf>
    <xf numFmtId="0" fontId="6" fillId="0" borderId="0" xfId="1" applyFont="1" applyAlignment="1">
      <alignment horizontal="right"/>
    </xf>
    <xf numFmtId="0" fontId="5" fillId="0" borderId="0" xfId="1" applyFont="1" applyBorder="1" applyAlignment="1">
      <alignment horizont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1"/>
    </xf>
    <xf numFmtId="49" fontId="10" fillId="0" borderId="9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 readingOrder="1"/>
    </xf>
    <xf numFmtId="0" fontId="8" fillId="0" borderId="10" xfId="1" applyFont="1" applyBorder="1" applyAlignment="1">
      <alignment horizontal="center" vertical="center" wrapText="1" readingOrder="1"/>
    </xf>
    <xf numFmtId="0" fontId="8" fillId="0" borderId="7" xfId="1" applyFont="1" applyBorder="1" applyAlignment="1">
      <alignment horizontal="center" vertical="center" wrapText="1" readingOrder="1"/>
    </xf>
    <xf numFmtId="49" fontId="8" fillId="0" borderId="10" xfId="1" applyNumberFormat="1" applyFont="1" applyBorder="1" applyAlignment="1">
      <alignment horizontal="center" vertical="center" wrapText="1" readingOrder="1"/>
    </xf>
    <xf numFmtId="0" fontId="12" fillId="0" borderId="0" xfId="1" applyFont="1" applyBorder="1" applyAlignment="1">
      <alignment horizontal="center" wrapText="1"/>
    </xf>
    <xf numFmtId="0" fontId="15" fillId="0" borderId="13" xfId="1" applyFont="1" applyBorder="1" applyAlignment="1">
      <alignment horizontal="left" vertical="center" wrapText="1" readingOrder="1"/>
    </xf>
    <xf numFmtId="0" fontId="15" fillId="0" borderId="11" xfId="1" applyFont="1" applyBorder="1" applyAlignment="1">
      <alignment horizontal="left" vertical="center" wrapText="1" readingOrder="1"/>
    </xf>
    <xf numFmtId="0" fontId="15" fillId="0" borderId="8" xfId="1" applyFont="1" applyBorder="1" applyAlignment="1">
      <alignment horizontal="left" vertical="center" wrapText="1" readingOrder="1"/>
    </xf>
    <xf numFmtId="0" fontId="16" fillId="0" borderId="0" xfId="1" applyFont="1"/>
    <xf numFmtId="164" fontId="13" fillId="2" borderId="2" xfId="1" applyNumberFormat="1" applyFont="1" applyFill="1" applyBorder="1" applyAlignment="1">
      <alignment horizontal="center" vertical="center" wrapText="1" readingOrder="1"/>
    </xf>
    <xf numFmtId="49" fontId="10" fillId="0" borderId="21" xfId="1" applyNumberFormat="1" applyFont="1" applyBorder="1" applyAlignment="1">
      <alignment horizontal="center" vertical="center"/>
    </xf>
    <xf numFmtId="49" fontId="10" fillId="0" borderId="22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center" vertical="center"/>
    </xf>
    <xf numFmtId="49" fontId="7" fillId="2" borderId="20" xfId="1" applyNumberFormat="1" applyFont="1" applyFill="1" applyBorder="1" applyAlignment="1">
      <alignment horizontal="center" vertical="center"/>
    </xf>
    <xf numFmtId="164" fontId="15" fillId="0" borderId="10" xfId="1" applyNumberFormat="1" applyFont="1" applyFill="1" applyBorder="1" applyAlignment="1">
      <alignment horizontal="center" vertical="center" wrapText="1" readingOrder="1"/>
    </xf>
    <xf numFmtId="0" fontId="8" fillId="2" borderId="25" xfId="1" applyFont="1" applyFill="1" applyBorder="1" applyAlignment="1">
      <alignment horizontal="center" vertical="center" wrapText="1" readingOrder="1"/>
    </xf>
    <xf numFmtId="0" fontId="8" fillId="2" borderId="26" xfId="1" applyFont="1" applyFill="1" applyBorder="1" applyAlignment="1">
      <alignment horizontal="center" vertical="center" wrapText="1" readingOrder="1"/>
    </xf>
    <xf numFmtId="0" fontId="8" fillId="2" borderId="27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6" xfId="1" applyFont="1" applyFill="1" applyBorder="1" applyAlignment="1">
      <alignment horizontal="center" vertical="center" wrapText="1" readingOrder="1"/>
    </xf>
    <xf numFmtId="0" fontId="8" fillId="2" borderId="14" xfId="1" applyFont="1" applyFill="1" applyBorder="1" applyAlignment="1">
      <alignment horizontal="center" vertical="center" wrapText="1" readingOrder="1"/>
    </xf>
    <xf numFmtId="0" fontId="13" fillId="3" borderId="16" xfId="1" applyFont="1" applyFill="1" applyBorder="1" applyAlignment="1">
      <alignment horizontal="center" vertical="center" wrapText="1" readingOrder="1"/>
    </xf>
    <xf numFmtId="0" fontId="8" fillId="3" borderId="15" xfId="1" applyFont="1" applyFill="1" applyBorder="1" applyAlignment="1">
      <alignment horizontal="center" vertical="center" wrapText="1" readingOrder="1"/>
    </xf>
    <xf numFmtId="164" fontId="15" fillId="0" borderId="7" xfId="1" applyNumberFormat="1" applyFont="1" applyFill="1" applyBorder="1" applyAlignment="1">
      <alignment horizontal="center" vertical="center" wrapText="1" readingOrder="1"/>
    </xf>
    <xf numFmtId="164" fontId="15" fillId="0" borderId="12" xfId="1" applyNumberFormat="1" applyFont="1" applyFill="1" applyBorder="1" applyAlignment="1">
      <alignment horizontal="center" vertical="center" wrapText="1" readingOrder="1"/>
    </xf>
    <xf numFmtId="0" fontId="15" fillId="0" borderId="28" xfId="1" applyFont="1" applyBorder="1" applyAlignment="1">
      <alignment horizontal="left" vertical="center" wrapText="1" readingOrder="1"/>
    </xf>
    <xf numFmtId="164" fontId="15" fillId="0" borderId="24" xfId="1" applyNumberFormat="1" applyFont="1" applyFill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64" fontId="13" fillId="2" borderId="3" xfId="1" applyNumberFormat="1" applyFont="1" applyFill="1" applyBorder="1" applyAlignment="1">
      <alignment horizontal="center" wrapText="1" readingOrder="1"/>
    </xf>
    <xf numFmtId="0" fontId="8" fillId="5" borderId="17" xfId="0" applyFont="1" applyFill="1" applyBorder="1" applyAlignment="1">
      <alignment horizontal="center" vertical="center" wrapText="1" readingOrder="1"/>
    </xf>
    <xf numFmtId="0" fontId="8" fillId="3" borderId="19" xfId="1" applyFont="1" applyFill="1" applyBorder="1" applyAlignment="1">
      <alignment horizontal="center" vertical="center" wrapText="1"/>
    </xf>
    <xf numFmtId="164" fontId="15" fillId="0" borderId="12" xfId="2" applyNumberFormat="1" applyFont="1" applyFill="1" applyBorder="1" applyAlignment="1">
      <alignment horizontal="center" vertical="center" wrapText="1" readingOrder="1"/>
    </xf>
    <xf numFmtId="164" fontId="15" fillId="0" borderId="10" xfId="2" applyNumberFormat="1" applyFont="1" applyFill="1" applyBorder="1" applyAlignment="1">
      <alignment horizontal="center" vertical="center" wrapText="1" readingOrder="1"/>
    </xf>
    <xf numFmtId="164" fontId="15" fillId="0" borderId="7" xfId="1" applyNumberFormat="1" applyFont="1" applyBorder="1" applyAlignment="1">
      <alignment horizontal="center" vertical="center" wrapText="1" readingOrder="1"/>
    </xf>
    <xf numFmtId="164" fontId="15" fillId="0" borderId="12" xfId="1" applyNumberFormat="1" applyFont="1" applyBorder="1" applyAlignment="1">
      <alignment horizontal="center" vertical="center" wrapText="1" readingOrder="1"/>
    </xf>
    <xf numFmtId="164" fontId="15" fillId="0" borderId="10" xfId="1" applyNumberFormat="1" applyFont="1" applyBorder="1" applyAlignment="1">
      <alignment horizontal="center" vertical="center" wrapText="1" readingOrder="1"/>
    </xf>
    <xf numFmtId="164" fontId="15" fillId="0" borderId="24" xfId="1" applyNumberFormat="1" applyFont="1" applyBorder="1" applyAlignment="1">
      <alignment horizontal="center" vertical="center" wrapText="1" readingOrder="1"/>
    </xf>
    <xf numFmtId="164" fontId="13" fillId="2" borderId="2" xfId="1" applyNumberFormat="1" applyFont="1" applyFill="1" applyBorder="1" applyAlignment="1">
      <alignment horizontal="center" wrapText="1" readingOrder="1"/>
    </xf>
    <xf numFmtId="0" fontId="1" fillId="0" borderId="0" xfId="1" applyFont="1" applyAlignment="1">
      <alignment readingOrder="1"/>
    </xf>
    <xf numFmtId="164" fontId="13" fillId="2" borderId="1" xfId="1" applyNumberFormat="1" applyFont="1" applyFill="1" applyBorder="1" applyAlignment="1">
      <alignment horizontal="center" wrapText="1" readingOrder="1"/>
    </xf>
    <xf numFmtId="164" fontId="8" fillId="2" borderId="29" xfId="1" applyNumberFormat="1" applyFont="1" applyFill="1" applyBorder="1" applyAlignment="1">
      <alignment horizontal="center" vertical="center" wrapText="1" readingOrder="1"/>
    </xf>
    <xf numFmtId="164" fontId="8" fillId="2" borderId="2" xfId="1" applyNumberFormat="1" applyFont="1" applyFill="1" applyBorder="1" applyAlignment="1">
      <alignment horizontal="center" vertical="center" wrapText="1" readingOrder="1"/>
    </xf>
    <xf numFmtId="164" fontId="19" fillId="0" borderId="12" xfId="1" applyNumberFormat="1" applyFont="1" applyBorder="1" applyAlignment="1">
      <alignment horizontal="center" vertical="center" wrapText="1" readingOrder="1"/>
    </xf>
    <xf numFmtId="164" fontId="19" fillId="0" borderId="10" xfId="1" applyNumberFormat="1" applyFont="1" applyBorder="1" applyAlignment="1">
      <alignment horizontal="center" vertical="center" wrapText="1" readingOrder="1"/>
    </xf>
    <xf numFmtId="164" fontId="19" fillId="0" borderId="7" xfId="1" applyNumberFormat="1" applyFont="1" applyBorder="1" applyAlignment="1">
      <alignment horizontal="center" vertical="center" wrapText="1" readingOrder="1"/>
    </xf>
    <xf numFmtId="164" fontId="19" fillId="0" borderId="24" xfId="1" applyNumberFormat="1" applyFont="1" applyBorder="1" applyAlignment="1">
      <alignment horizontal="center" vertical="center" wrapText="1" readingOrder="1"/>
    </xf>
    <xf numFmtId="164" fontId="8" fillId="2" borderId="6" xfId="1" applyNumberFormat="1" applyFont="1" applyFill="1" applyBorder="1" applyAlignment="1">
      <alignment horizontal="center" wrapText="1" readingOrder="1"/>
    </xf>
    <xf numFmtId="164" fontId="8" fillId="2" borderId="2" xfId="1" applyNumberFormat="1" applyFont="1" applyFill="1" applyBorder="1" applyAlignment="1">
      <alignment horizontal="center" wrapText="1" readingOrder="1"/>
    </xf>
    <xf numFmtId="49" fontId="7" fillId="2" borderId="30" xfId="1" applyNumberFormat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 wrapText="1" readingOrder="1"/>
    </xf>
    <xf numFmtId="164" fontId="8" fillId="2" borderId="19" xfId="1" applyNumberFormat="1" applyFont="1" applyFill="1" applyBorder="1" applyAlignment="1">
      <alignment horizontal="center" vertical="center" wrapText="1" readingOrder="1"/>
    </xf>
    <xf numFmtId="164" fontId="8" fillId="2" borderId="15" xfId="1" applyNumberFormat="1" applyFont="1" applyFill="1" applyBorder="1" applyAlignment="1">
      <alignment horizontal="center" vertical="center" wrapText="1" readingOrder="1"/>
    </xf>
    <xf numFmtId="164" fontId="13" fillId="2" borderId="15" xfId="1" applyNumberFormat="1" applyFont="1" applyFill="1" applyBorder="1" applyAlignment="1">
      <alignment horizontal="center" vertical="center" wrapText="1" readingOrder="1"/>
    </xf>
    <xf numFmtId="49" fontId="7" fillId="6" borderId="10" xfId="1" applyNumberFormat="1" applyFont="1" applyFill="1" applyBorder="1" applyAlignment="1">
      <alignment horizontal="center" vertical="center"/>
    </xf>
    <xf numFmtId="0" fontId="15" fillId="6" borderId="10" xfId="1" applyFont="1" applyFill="1" applyBorder="1" applyAlignment="1">
      <alignment vertical="center" wrapText="1" readingOrder="1"/>
    </xf>
    <xf numFmtId="0" fontId="8" fillId="6" borderId="10" xfId="1" applyFont="1" applyFill="1" applyBorder="1" applyAlignment="1">
      <alignment horizontal="center" vertical="center" wrapText="1" readingOrder="1"/>
    </xf>
    <xf numFmtId="164" fontId="19" fillId="6" borderId="10" xfId="1" applyNumberFormat="1" applyFont="1" applyFill="1" applyBorder="1" applyAlignment="1">
      <alignment horizontal="center" vertical="center" wrapText="1" readingOrder="1"/>
    </xf>
    <xf numFmtId="164" fontId="15" fillId="6" borderId="10" xfId="1" applyNumberFormat="1" applyFont="1" applyFill="1" applyBorder="1" applyAlignment="1">
      <alignment horizontal="center" vertical="center" wrapText="1" readingOrder="1"/>
    </xf>
    <xf numFmtId="164" fontId="13" fillId="2" borderId="17" xfId="1" applyNumberFormat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wrapText="1" readingOrder="1"/>
    </xf>
    <xf numFmtId="0" fontId="8" fillId="2" borderId="4" xfId="1" applyFont="1" applyFill="1" applyBorder="1" applyAlignment="1">
      <alignment horizontal="center" wrapText="1" readingOrder="1"/>
    </xf>
    <xf numFmtId="0" fontId="4" fillId="2" borderId="5" xfId="1" applyFont="1" applyFill="1" applyBorder="1" applyAlignment="1">
      <alignment horizontal="center" wrapText="1" readingOrder="1"/>
    </xf>
    <xf numFmtId="0" fontId="18" fillId="0" borderId="0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view="pageBreakPreview" zoomScale="60" zoomScaleNormal="70" workbookViewId="0">
      <pane xSplit="2" ySplit="3" topLeftCell="E32" activePane="bottomRight" state="frozen"/>
      <selection activeCell="A83" sqref="A83:D83"/>
      <selection pane="topRight" activeCell="A83" sqref="A83:D83"/>
      <selection pane="bottomLeft" activeCell="A83" sqref="A83:D83"/>
      <selection pane="bottomRight" activeCell="B44" sqref="B44"/>
    </sheetView>
  </sheetViews>
  <sheetFormatPr defaultRowHeight="21"/>
  <cols>
    <col min="1" max="1" width="9.140625" style="3"/>
    <col min="2" max="2" width="65.42578125" style="19" customWidth="1"/>
    <col min="3" max="4" width="15.42578125" style="2" hidden="1" customWidth="1"/>
    <col min="5" max="5" width="23.42578125" style="2" customWidth="1"/>
    <col min="6" max="6" width="18.42578125" style="2" customWidth="1"/>
    <col min="7" max="7" width="22.5703125" style="1" customWidth="1"/>
    <col min="8" max="8" width="31.28515625" style="1" customWidth="1"/>
    <col min="9" max="9" width="21.5703125" style="1" customWidth="1"/>
    <col min="10" max="242" width="9.140625" style="1"/>
    <col min="243" max="243" width="48.5703125" style="1" customWidth="1"/>
    <col min="244" max="245" width="15.42578125" style="1" customWidth="1"/>
    <col min="246" max="246" width="16.140625" style="1" customWidth="1"/>
    <col min="247" max="247" width="15.5703125" style="1" customWidth="1"/>
    <col min="248" max="248" width="14.7109375" style="1" customWidth="1"/>
    <col min="249" max="249" width="15.5703125" style="1" customWidth="1"/>
    <col min="250" max="250" width="18.42578125" style="1" customWidth="1"/>
    <col min="251" max="498" width="9.140625" style="1"/>
    <col min="499" max="499" width="48.5703125" style="1" customWidth="1"/>
    <col min="500" max="501" width="15.42578125" style="1" customWidth="1"/>
    <col min="502" max="502" width="16.140625" style="1" customWidth="1"/>
    <col min="503" max="503" width="15.5703125" style="1" customWidth="1"/>
    <col min="504" max="504" width="14.7109375" style="1" customWidth="1"/>
    <col min="505" max="505" width="15.5703125" style="1" customWidth="1"/>
    <col min="506" max="506" width="18.42578125" style="1" customWidth="1"/>
    <col min="507" max="754" width="9.140625" style="1"/>
    <col min="755" max="755" width="48.5703125" style="1" customWidth="1"/>
    <col min="756" max="757" width="15.42578125" style="1" customWidth="1"/>
    <col min="758" max="758" width="16.140625" style="1" customWidth="1"/>
    <col min="759" max="759" width="15.5703125" style="1" customWidth="1"/>
    <col min="760" max="760" width="14.7109375" style="1" customWidth="1"/>
    <col min="761" max="761" width="15.5703125" style="1" customWidth="1"/>
    <col min="762" max="762" width="18.42578125" style="1" customWidth="1"/>
    <col min="763" max="1010" width="9.140625" style="1"/>
    <col min="1011" max="1011" width="48.5703125" style="1" customWidth="1"/>
    <col min="1012" max="1013" width="15.42578125" style="1" customWidth="1"/>
    <col min="1014" max="1014" width="16.140625" style="1" customWidth="1"/>
    <col min="1015" max="1015" width="15.5703125" style="1" customWidth="1"/>
    <col min="1016" max="1016" width="14.7109375" style="1" customWidth="1"/>
    <col min="1017" max="1017" width="15.5703125" style="1" customWidth="1"/>
    <col min="1018" max="1018" width="18.42578125" style="1" customWidth="1"/>
    <col min="1019" max="1266" width="9.140625" style="1"/>
    <col min="1267" max="1267" width="48.5703125" style="1" customWidth="1"/>
    <col min="1268" max="1269" width="15.42578125" style="1" customWidth="1"/>
    <col min="1270" max="1270" width="16.140625" style="1" customWidth="1"/>
    <col min="1271" max="1271" width="15.5703125" style="1" customWidth="1"/>
    <col min="1272" max="1272" width="14.7109375" style="1" customWidth="1"/>
    <col min="1273" max="1273" width="15.5703125" style="1" customWidth="1"/>
    <col min="1274" max="1274" width="18.42578125" style="1" customWidth="1"/>
    <col min="1275" max="1522" width="9.140625" style="1"/>
    <col min="1523" max="1523" width="48.5703125" style="1" customWidth="1"/>
    <col min="1524" max="1525" width="15.42578125" style="1" customWidth="1"/>
    <col min="1526" max="1526" width="16.140625" style="1" customWidth="1"/>
    <col min="1527" max="1527" width="15.5703125" style="1" customWidth="1"/>
    <col min="1528" max="1528" width="14.7109375" style="1" customWidth="1"/>
    <col min="1529" max="1529" width="15.5703125" style="1" customWidth="1"/>
    <col min="1530" max="1530" width="18.42578125" style="1" customWidth="1"/>
    <col min="1531" max="1778" width="9.140625" style="1"/>
    <col min="1779" max="1779" width="48.5703125" style="1" customWidth="1"/>
    <col min="1780" max="1781" width="15.42578125" style="1" customWidth="1"/>
    <col min="1782" max="1782" width="16.140625" style="1" customWidth="1"/>
    <col min="1783" max="1783" width="15.5703125" style="1" customWidth="1"/>
    <col min="1784" max="1784" width="14.7109375" style="1" customWidth="1"/>
    <col min="1785" max="1785" width="15.5703125" style="1" customWidth="1"/>
    <col min="1786" max="1786" width="18.42578125" style="1" customWidth="1"/>
    <col min="1787" max="2034" width="9.140625" style="1"/>
    <col min="2035" max="2035" width="48.5703125" style="1" customWidth="1"/>
    <col min="2036" max="2037" width="15.42578125" style="1" customWidth="1"/>
    <col min="2038" max="2038" width="16.140625" style="1" customWidth="1"/>
    <col min="2039" max="2039" width="15.5703125" style="1" customWidth="1"/>
    <col min="2040" max="2040" width="14.7109375" style="1" customWidth="1"/>
    <col min="2041" max="2041" width="15.5703125" style="1" customWidth="1"/>
    <col min="2042" max="2042" width="18.42578125" style="1" customWidth="1"/>
    <col min="2043" max="2290" width="9.140625" style="1"/>
    <col min="2291" max="2291" width="48.5703125" style="1" customWidth="1"/>
    <col min="2292" max="2293" width="15.42578125" style="1" customWidth="1"/>
    <col min="2294" max="2294" width="16.140625" style="1" customWidth="1"/>
    <col min="2295" max="2295" width="15.5703125" style="1" customWidth="1"/>
    <col min="2296" max="2296" width="14.7109375" style="1" customWidth="1"/>
    <col min="2297" max="2297" width="15.5703125" style="1" customWidth="1"/>
    <col min="2298" max="2298" width="18.42578125" style="1" customWidth="1"/>
    <col min="2299" max="2546" width="9.140625" style="1"/>
    <col min="2547" max="2547" width="48.5703125" style="1" customWidth="1"/>
    <col min="2548" max="2549" width="15.42578125" style="1" customWidth="1"/>
    <col min="2550" max="2550" width="16.140625" style="1" customWidth="1"/>
    <col min="2551" max="2551" width="15.5703125" style="1" customWidth="1"/>
    <col min="2552" max="2552" width="14.7109375" style="1" customWidth="1"/>
    <col min="2553" max="2553" width="15.5703125" style="1" customWidth="1"/>
    <col min="2554" max="2554" width="18.42578125" style="1" customWidth="1"/>
    <col min="2555" max="2802" width="9.140625" style="1"/>
    <col min="2803" max="2803" width="48.5703125" style="1" customWidth="1"/>
    <col min="2804" max="2805" width="15.42578125" style="1" customWidth="1"/>
    <col min="2806" max="2806" width="16.140625" style="1" customWidth="1"/>
    <col min="2807" max="2807" width="15.5703125" style="1" customWidth="1"/>
    <col min="2808" max="2808" width="14.7109375" style="1" customWidth="1"/>
    <col min="2809" max="2809" width="15.5703125" style="1" customWidth="1"/>
    <col min="2810" max="2810" width="18.42578125" style="1" customWidth="1"/>
    <col min="2811" max="3058" width="9.140625" style="1"/>
    <col min="3059" max="3059" width="48.5703125" style="1" customWidth="1"/>
    <col min="3060" max="3061" width="15.42578125" style="1" customWidth="1"/>
    <col min="3062" max="3062" width="16.140625" style="1" customWidth="1"/>
    <col min="3063" max="3063" width="15.5703125" style="1" customWidth="1"/>
    <col min="3064" max="3064" width="14.7109375" style="1" customWidth="1"/>
    <col min="3065" max="3065" width="15.5703125" style="1" customWidth="1"/>
    <col min="3066" max="3066" width="18.42578125" style="1" customWidth="1"/>
    <col min="3067" max="3314" width="9.140625" style="1"/>
    <col min="3315" max="3315" width="48.5703125" style="1" customWidth="1"/>
    <col min="3316" max="3317" width="15.42578125" style="1" customWidth="1"/>
    <col min="3318" max="3318" width="16.140625" style="1" customWidth="1"/>
    <col min="3319" max="3319" width="15.5703125" style="1" customWidth="1"/>
    <col min="3320" max="3320" width="14.7109375" style="1" customWidth="1"/>
    <col min="3321" max="3321" width="15.5703125" style="1" customWidth="1"/>
    <col min="3322" max="3322" width="18.42578125" style="1" customWidth="1"/>
    <col min="3323" max="3570" width="9.140625" style="1"/>
    <col min="3571" max="3571" width="48.5703125" style="1" customWidth="1"/>
    <col min="3572" max="3573" width="15.42578125" style="1" customWidth="1"/>
    <col min="3574" max="3574" width="16.140625" style="1" customWidth="1"/>
    <col min="3575" max="3575" width="15.5703125" style="1" customWidth="1"/>
    <col min="3576" max="3576" width="14.7109375" style="1" customWidth="1"/>
    <col min="3577" max="3577" width="15.5703125" style="1" customWidth="1"/>
    <col min="3578" max="3578" width="18.42578125" style="1" customWidth="1"/>
    <col min="3579" max="3826" width="9.140625" style="1"/>
    <col min="3827" max="3827" width="48.5703125" style="1" customWidth="1"/>
    <col min="3828" max="3829" width="15.42578125" style="1" customWidth="1"/>
    <col min="3830" max="3830" width="16.140625" style="1" customWidth="1"/>
    <col min="3831" max="3831" width="15.5703125" style="1" customWidth="1"/>
    <col min="3832" max="3832" width="14.7109375" style="1" customWidth="1"/>
    <col min="3833" max="3833" width="15.5703125" style="1" customWidth="1"/>
    <col min="3834" max="3834" width="18.42578125" style="1" customWidth="1"/>
    <col min="3835" max="4082" width="9.140625" style="1"/>
    <col min="4083" max="4083" width="48.5703125" style="1" customWidth="1"/>
    <col min="4084" max="4085" width="15.42578125" style="1" customWidth="1"/>
    <col min="4086" max="4086" width="16.140625" style="1" customWidth="1"/>
    <col min="4087" max="4087" width="15.5703125" style="1" customWidth="1"/>
    <col min="4088" max="4088" width="14.7109375" style="1" customWidth="1"/>
    <col min="4089" max="4089" width="15.5703125" style="1" customWidth="1"/>
    <col min="4090" max="4090" width="18.42578125" style="1" customWidth="1"/>
    <col min="4091" max="4338" width="9.140625" style="1"/>
    <col min="4339" max="4339" width="48.5703125" style="1" customWidth="1"/>
    <col min="4340" max="4341" width="15.42578125" style="1" customWidth="1"/>
    <col min="4342" max="4342" width="16.140625" style="1" customWidth="1"/>
    <col min="4343" max="4343" width="15.5703125" style="1" customWidth="1"/>
    <col min="4344" max="4344" width="14.7109375" style="1" customWidth="1"/>
    <col min="4345" max="4345" width="15.5703125" style="1" customWidth="1"/>
    <col min="4346" max="4346" width="18.42578125" style="1" customWidth="1"/>
    <col min="4347" max="4594" width="9.140625" style="1"/>
    <col min="4595" max="4595" width="48.5703125" style="1" customWidth="1"/>
    <col min="4596" max="4597" width="15.42578125" style="1" customWidth="1"/>
    <col min="4598" max="4598" width="16.140625" style="1" customWidth="1"/>
    <col min="4599" max="4599" width="15.5703125" style="1" customWidth="1"/>
    <col min="4600" max="4600" width="14.7109375" style="1" customWidth="1"/>
    <col min="4601" max="4601" width="15.5703125" style="1" customWidth="1"/>
    <col min="4602" max="4602" width="18.42578125" style="1" customWidth="1"/>
    <col min="4603" max="4850" width="9.140625" style="1"/>
    <col min="4851" max="4851" width="48.5703125" style="1" customWidth="1"/>
    <col min="4852" max="4853" width="15.42578125" style="1" customWidth="1"/>
    <col min="4854" max="4854" width="16.140625" style="1" customWidth="1"/>
    <col min="4855" max="4855" width="15.5703125" style="1" customWidth="1"/>
    <col min="4856" max="4856" width="14.7109375" style="1" customWidth="1"/>
    <col min="4857" max="4857" width="15.5703125" style="1" customWidth="1"/>
    <col min="4858" max="4858" width="18.42578125" style="1" customWidth="1"/>
    <col min="4859" max="5106" width="9.140625" style="1"/>
    <col min="5107" max="5107" width="48.5703125" style="1" customWidth="1"/>
    <col min="5108" max="5109" width="15.42578125" style="1" customWidth="1"/>
    <col min="5110" max="5110" width="16.140625" style="1" customWidth="1"/>
    <col min="5111" max="5111" width="15.5703125" style="1" customWidth="1"/>
    <col min="5112" max="5112" width="14.7109375" style="1" customWidth="1"/>
    <col min="5113" max="5113" width="15.5703125" style="1" customWidth="1"/>
    <col min="5114" max="5114" width="18.42578125" style="1" customWidth="1"/>
    <col min="5115" max="5362" width="9.140625" style="1"/>
    <col min="5363" max="5363" width="48.5703125" style="1" customWidth="1"/>
    <col min="5364" max="5365" width="15.42578125" style="1" customWidth="1"/>
    <col min="5366" max="5366" width="16.140625" style="1" customWidth="1"/>
    <col min="5367" max="5367" width="15.5703125" style="1" customWidth="1"/>
    <col min="5368" max="5368" width="14.7109375" style="1" customWidth="1"/>
    <col min="5369" max="5369" width="15.5703125" style="1" customWidth="1"/>
    <col min="5370" max="5370" width="18.42578125" style="1" customWidth="1"/>
    <col min="5371" max="5618" width="9.140625" style="1"/>
    <col min="5619" max="5619" width="48.5703125" style="1" customWidth="1"/>
    <col min="5620" max="5621" width="15.42578125" style="1" customWidth="1"/>
    <col min="5622" max="5622" width="16.140625" style="1" customWidth="1"/>
    <col min="5623" max="5623" width="15.5703125" style="1" customWidth="1"/>
    <col min="5624" max="5624" width="14.7109375" style="1" customWidth="1"/>
    <col min="5625" max="5625" width="15.5703125" style="1" customWidth="1"/>
    <col min="5626" max="5626" width="18.42578125" style="1" customWidth="1"/>
    <col min="5627" max="5874" width="9.140625" style="1"/>
    <col min="5875" max="5875" width="48.5703125" style="1" customWidth="1"/>
    <col min="5876" max="5877" width="15.42578125" style="1" customWidth="1"/>
    <col min="5878" max="5878" width="16.140625" style="1" customWidth="1"/>
    <col min="5879" max="5879" width="15.5703125" style="1" customWidth="1"/>
    <col min="5880" max="5880" width="14.7109375" style="1" customWidth="1"/>
    <col min="5881" max="5881" width="15.5703125" style="1" customWidth="1"/>
    <col min="5882" max="5882" width="18.42578125" style="1" customWidth="1"/>
    <col min="5883" max="6130" width="9.140625" style="1"/>
    <col min="6131" max="6131" width="48.5703125" style="1" customWidth="1"/>
    <col min="6132" max="6133" width="15.42578125" style="1" customWidth="1"/>
    <col min="6134" max="6134" width="16.140625" style="1" customWidth="1"/>
    <col min="6135" max="6135" width="15.5703125" style="1" customWidth="1"/>
    <col min="6136" max="6136" width="14.7109375" style="1" customWidth="1"/>
    <col min="6137" max="6137" width="15.5703125" style="1" customWidth="1"/>
    <col min="6138" max="6138" width="18.42578125" style="1" customWidth="1"/>
    <col min="6139" max="6386" width="9.140625" style="1"/>
    <col min="6387" max="6387" width="48.5703125" style="1" customWidth="1"/>
    <col min="6388" max="6389" width="15.42578125" style="1" customWidth="1"/>
    <col min="6390" max="6390" width="16.140625" style="1" customWidth="1"/>
    <col min="6391" max="6391" width="15.5703125" style="1" customWidth="1"/>
    <col min="6392" max="6392" width="14.7109375" style="1" customWidth="1"/>
    <col min="6393" max="6393" width="15.5703125" style="1" customWidth="1"/>
    <col min="6394" max="6394" width="18.42578125" style="1" customWidth="1"/>
    <col min="6395" max="6642" width="9.140625" style="1"/>
    <col min="6643" max="6643" width="48.5703125" style="1" customWidth="1"/>
    <col min="6644" max="6645" width="15.42578125" style="1" customWidth="1"/>
    <col min="6646" max="6646" width="16.140625" style="1" customWidth="1"/>
    <col min="6647" max="6647" width="15.5703125" style="1" customWidth="1"/>
    <col min="6648" max="6648" width="14.7109375" style="1" customWidth="1"/>
    <col min="6649" max="6649" width="15.5703125" style="1" customWidth="1"/>
    <col min="6650" max="6650" width="18.42578125" style="1" customWidth="1"/>
    <col min="6651" max="6898" width="9.140625" style="1"/>
    <col min="6899" max="6899" width="48.5703125" style="1" customWidth="1"/>
    <col min="6900" max="6901" width="15.42578125" style="1" customWidth="1"/>
    <col min="6902" max="6902" width="16.140625" style="1" customWidth="1"/>
    <col min="6903" max="6903" width="15.5703125" style="1" customWidth="1"/>
    <col min="6904" max="6904" width="14.7109375" style="1" customWidth="1"/>
    <col min="6905" max="6905" width="15.5703125" style="1" customWidth="1"/>
    <col min="6906" max="6906" width="18.42578125" style="1" customWidth="1"/>
    <col min="6907" max="7154" width="9.140625" style="1"/>
    <col min="7155" max="7155" width="48.5703125" style="1" customWidth="1"/>
    <col min="7156" max="7157" width="15.42578125" style="1" customWidth="1"/>
    <col min="7158" max="7158" width="16.140625" style="1" customWidth="1"/>
    <col min="7159" max="7159" width="15.5703125" style="1" customWidth="1"/>
    <col min="7160" max="7160" width="14.7109375" style="1" customWidth="1"/>
    <col min="7161" max="7161" width="15.5703125" style="1" customWidth="1"/>
    <col min="7162" max="7162" width="18.42578125" style="1" customWidth="1"/>
    <col min="7163" max="7410" width="9.140625" style="1"/>
    <col min="7411" max="7411" width="48.5703125" style="1" customWidth="1"/>
    <col min="7412" max="7413" width="15.42578125" style="1" customWidth="1"/>
    <col min="7414" max="7414" width="16.140625" style="1" customWidth="1"/>
    <col min="7415" max="7415" width="15.5703125" style="1" customWidth="1"/>
    <col min="7416" max="7416" width="14.7109375" style="1" customWidth="1"/>
    <col min="7417" max="7417" width="15.5703125" style="1" customWidth="1"/>
    <col min="7418" max="7418" width="18.42578125" style="1" customWidth="1"/>
    <col min="7419" max="7666" width="9.140625" style="1"/>
    <col min="7667" max="7667" width="48.5703125" style="1" customWidth="1"/>
    <col min="7668" max="7669" width="15.42578125" style="1" customWidth="1"/>
    <col min="7670" max="7670" width="16.140625" style="1" customWidth="1"/>
    <col min="7671" max="7671" width="15.5703125" style="1" customWidth="1"/>
    <col min="7672" max="7672" width="14.7109375" style="1" customWidth="1"/>
    <col min="7673" max="7673" width="15.5703125" style="1" customWidth="1"/>
    <col min="7674" max="7674" width="18.42578125" style="1" customWidth="1"/>
    <col min="7675" max="7922" width="9.140625" style="1"/>
    <col min="7923" max="7923" width="48.5703125" style="1" customWidth="1"/>
    <col min="7924" max="7925" width="15.42578125" style="1" customWidth="1"/>
    <col min="7926" max="7926" width="16.140625" style="1" customWidth="1"/>
    <col min="7927" max="7927" width="15.5703125" style="1" customWidth="1"/>
    <col min="7928" max="7928" width="14.7109375" style="1" customWidth="1"/>
    <col min="7929" max="7929" width="15.5703125" style="1" customWidth="1"/>
    <col min="7930" max="7930" width="18.42578125" style="1" customWidth="1"/>
    <col min="7931" max="8178" width="9.140625" style="1"/>
    <col min="8179" max="8179" width="48.5703125" style="1" customWidth="1"/>
    <col min="8180" max="8181" width="15.42578125" style="1" customWidth="1"/>
    <col min="8182" max="8182" width="16.140625" style="1" customWidth="1"/>
    <col min="8183" max="8183" width="15.5703125" style="1" customWidth="1"/>
    <col min="8184" max="8184" width="14.7109375" style="1" customWidth="1"/>
    <col min="8185" max="8185" width="15.5703125" style="1" customWidth="1"/>
    <col min="8186" max="8186" width="18.42578125" style="1" customWidth="1"/>
    <col min="8187" max="8434" width="9.140625" style="1"/>
    <col min="8435" max="8435" width="48.5703125" style="1" customWidth="1"/>
    <col min="8436" max="8437" width="15.42578125" style="1" customWidth="1"/>
    <col min="8438" max="8438" width="16.140625" style="1" customWidth="1"/>
    <col min="8439" max="8439" width="15.5703125" style="1" customWidth="1"/>
    <col min="8440" max="8440" width="14.7109375" style="1" customWidth="1"/>
    <col min="8441" max="8441" width="15.5703125" style="1" customWidth="1"/>
    <col min="8442" max="8442" width="18.42578125" style="1" customWidth="1"/>
    <col min="8443" max="8690" width="9.140625" style="1"/>
    <col min="8691" max="8691" width="48.5703125" style="1" customWidth="1"/>
    <col min="8692" max="8693" width="15.42578125" style="1" customWidth="1"/>
    <col min="8694" max="8694" width="16.140625" style="1" customWidth="1"/>
    <col min="8695" max="8695" width="15.5703125" style="1" customWidth="1"/>
    <col min="8696" max="8696" width="14.7109375" style="1" customWidth="1"/>
    <col min="8697" max="8697" width="15.5703125" style="1" customWidth="1"/>
    <col min="8698" max="8698" width="18.42578125" style="1" customWidth="1"/>
    <col min="8699" max="8946" width="9.140625" style="1"/>
    <col min="8947" max="8947" width="48.5703125" style="1" customWidth="1"/>
    <col min="8948" max="8949" width="15.42578125" style="1" customWidth="1"/>
    <col min="8950" max="8950" width="16.140625" style="1" customWidth="1"/>
    <col min="8951" max="8951" width="15.5703125" style="1" customWidth="1"/>
    <col min="8952" max="8952" width="14.7109375" style="1" customWidth="1"/>
    <col min="8953" max="8953" width="15.5703125" style="1" customWidth="1"/>
    <col min="8954" max="8954" width="18.42578125" style="1" customWidth="1"/>
    <col min="8955" max="9202" width="9.140625" style="1"/>
    <col min="9203" max="9203" width="48.5703125" style="1" customWidth="1"/>
    <col min="9204" max="9205" width="15.42578125" style="1" customWidth="1"/>
    <col min="9206" max="9206" width="16.140625" style="1" customWidth="1"/>
    <col min="9207" max="9207" width="15.5703125" style="1" customWidth="1"/>
    <col min="9208" max="9208" width="14.7109375" style="1" customWidth="1"/>
    <col min="9209" max="9209" width="15.5703125" style="1" customWidth="1"/>
    <col min="9210" max="9210" width="18.42578125" style="1" customWidth="1"/>
    <col min="9211" max="9458" width="9.140625" style="1"/>
    <col min="9459" max="9459" width="48.5703125" style="1" customWidth="1"/>
    <col min="9460" max="9461" width="15.42578125" style="1" customWidth="1"/>
    <col min="9462" max="9462" width="16.140625" style="1" customWidth="1"/>
    <col min="9463" max="9463" width="15.5703125" style="1" customWidth="1"/>
    <col min="9464" max="9464" width="14.7109375" style="1" customWidth="1"/>
    <col min="9465" max="9465" width="15.5703125" style="1" customWidth="1"/>
    <col min="9466" max="9466" width="18.42578125" style="1" customWidth="1"/>
    <col min="9467" max="9714" width="9.140625" style="1"/>
    <col min="9715" max="9715" width="48.5703125" style="1" customWidth="1"/>
    <col min="9716" max="9717" width="15.42578125" style="1" customWidth="1"/>
    <col min="9718" max="9718" width="16.140625" style="1" customWidth="1"/>
    <col min="9719" max="9719" width="15.5703125" style="1" customWidth="1"/>
    <col min="9720" max="9720" width="14.7109375" style="1" customWidth="1"/>
    <col min="9721" max="9721" width="15.5703125" style="1" customWidth="1"/>
    <col min="9722" max="9722" width="18.42578125" style="1" customWidth="1"/>
    <col min="9723" max="9970" width="9.140625" style="1"/>
    <col min="9971" max="9971" width="48.5703125" style="1" customWidth="1"/>
    <col min="9972" max="9973" width="15.42578125" style="1" customWidth="1"/>
    <col min="9974" max="9974" width="16.140625" style="1" customWidth="1"/>
    <col min="9975" max="9975" width="15.5703125" style="1" customWidth="1"/>
    <col min="9976" max="9976" width="14.7109375" style="1" customWidth="1"/>
    <col min="9977" max="9977" width="15.5703125" style="1" customWidth="1"/>
    <col min="9978" max="9978" width="18.42578125" style="1" customWidth="1"/>
    <col min="9979" max="10226" width="9.140625" style="1"/>
    <col min="10227" max="10227" width="48.5703125" style="1" customWidth="1"/>
    <col min="10228" max="10229" width="15.42578125" style="1" customWidth="1"/>
    <col min="10230" max="10230" width="16.140625" style="1" customWidth="1"/>
    <col min="10231" max="10231" width="15.5703125" style="1" customWidth="1"/>
    <col min="10232" max="10232" width="14.7109375" style="1" customWidth="1"/>
    <col min="10233" max="10233" width="15.5703125" style="1" customWidth="1"/>
    <col min="10234" max="10234" width="18.42578125" style="1" customWidth="1"/>
    <col min="10235" max="10482" width="9.140625" style="1"/>
    <col min="10483" max="10483" width="48.5703125" style="1" customWidth="1"/>
    <col min="10484" max="10485" width="15.42578125" style="1" customWidth="1"/>
    <col min="10486" max="10486" width="16.140625" style="1" customWidth="1"/>
    <col min="10487" max="10487" width="15.5703125" style="1" customWidth="1"/>
    <col min="10488" max="10488" width="14.7109375" style="1" customWidth="1"/>
    <col min="10489" max="10489" width="15.5703125" style="1" customWidth="1"/>
    <col min="10490" max="10490" width="18.42578125" style="1" customWidth="1"/>
    <col min="10491" max="10738" width="9.140625" style="1"/>
    <col min="10739" max="10739" width="48.5703125" style="1" customWidth="1"/>
    <col min="10740" max="10741" width="15.42578125" style="1" customWidth="1"/>
    <col min="10742" max="10742" width="16.140625" style="1" customWidth="1"/>
    <col min="10743" max="10743" width="15.5703125" style="1" customWidth="1"/>
    <col min="10744" max="10744" width="14.7109375" style="1" customWidth="1"/>
    <col min="10745" max="10745" width="15.5703125" style="1" customWidth="1"/>
    <col min="10746" max="10746" width="18.42578125" style="1" customWidth="1"/>
    <col min="10747" max="10994" width="9.140625" style="1"/>
    <col min="10995" max="10995" width="48.5703125" style="1" customWidth="1"/>
    <col min="10996" max="10997" width="15.42578125" style="1" customWidth="1"/>
    <col min="10998" max="10998" width="16.140625" style="1" customWidth="1"/>
    <col min="10999" max="10999" width="15.5703125" style="1" customWidth="1"/>
    <col min="11000" max="11000" width="14.7109375" style="1" customWidth="1"/>
    <col min="11001" max="11001" width="15.5703125" style="1" customWidth="1"/>
    <col min="11002" max="11002" width="18.42578125" style="1" customWidth="1"/>
    <col min="11003" max="11250" width="9.140625" style="1"/>
    <col min="11251" max="11251" width="48.5703125" style="1" customWidth="1"/>
    <col min="11252" max="11253" width="15.42578125" style="1" customWidth="1"/>
    <col min="11254" max="11254" width="16.140625" style="1" customWidth="1"/>
    <col min="11255" max="11255" width="15.5703125" style="1" customWidth="1"/>
    <col min="11256" max="11256" width="14.7109375" style="1" customWidth="1"/>
    <col min="11257" max="11257" width="15.5703125" style="1" customWidth="1"/>
    <col min="11258" max="11258" width="18.42578125" style="1" customWidth="1"/>
    <col min="11259" max="11506" width="9.140625" style="1"/>
    <col min="11507" max="11507" width="48.5703125" style="1" customWidth="1"/>
    <col min="11508" max="11509" width="15.42578125" style="1" customWidth="1"/>
    <col min="11510" max="11510" width="16.140625" style="1" customWidth="1"/>
    <col min="11511" max="11511" width="15.5703125" style="1" customWidth="1"/>
    <col min="11512" max="11512" width="14.7109375" style="1" customWidth="1"/>
    <col min="11513" max="11513" width="15.5703125" style="1" customWidth="1"/>
    <col min="11514" max="11514" width="18.42578125" style="1" customWidth="1"/>
    <col min="11515" max="11762" width="9.140625" style="1"/>
    <col min="11763" max="11763" width="48.5703125" style="1" customWidth="1"/>
    <col min="11764" max="11765" width="15.42578125" style="1" customWidth="1"/>
    <col min="11766" max="11766" width="16.140625" style="1" customWidth="1"/>
    <col min="11767" max="11767" width="15.5703125" style="1" customWidth="1"/>
    <col min="11768" max="11768" width="14.7109375" style="1" customWidth="1"/>
    <col min="11769" max="11769" width="15.5703125" style="1" customWidth="1"/>
    <col min="11770" max="11770" width="18.42578125" style="1" customWidth="1"/>
    <col min="11771" max="12018" width="9.140625" style="1"/>
    <col min="12019" max="12019" width="48.5703125" style="1" customWidth="1"/>
    <col min="12020" max="12021" width="15.42578125" style="1" customWidth="1"/>
    <col min="12022" max="12022" width="16.140625" style="1" customWidth="1"/>
    <col min="12023" max="12023" width="15.5703125" style="1" customWidth="1"/>
    <col min="12024" max="12024" width="14.7109375" style="1" customWidth="1"/>
    <col min="12025" max="12025" width="15.5703125" style="1" customWidth="1"/>
    <col min="12026" max="12026" width="18.42578125" style="1" customWidth="1"/>
    <col min="12027" max="12274" width="9.140625" style="1"/>
    <col min="12275" max="12275" width="48.5703125" style="1" customWidth="1"/>
    <col min="12276" max="12277" width="15.42578125" style="1" customWidth="1"/>
    <col min="12278" max="12278" width="16.140625" style="1" customWidth="1"/>
    <col min="12279" max="12279" width="15.5703125" style="1" customWidth="1"/>
    <col min="12280" max="12280" width="14.7109375" style="1" customWidth="1"/>
    <col min="12281" max="12281" width="15.5703125" style="1" customWidth="1"/>
    <col min="12282" max="12282" width="18.42578125" style="1" customWidth="1"/>
    <col min="12283" max="12530" width="9.140625" style="1"/>
    <col min="12531" max="12531" width="48.5703125" style="1" customWidth="1"/>
    <col min="12532" max="12533" width="15.42578125" style="1" customWidth="1"/>
    <col min="12534" max="12534" width="16.140625" style="1" customWidth="1"/>
    <col min="12535" max="12535" width="15.5703125" style="1" customWidth="1"/>
    <col min="12536" max="12536" width="14.7109375" style="1" customWidth="1"/>
    <col min="12537" max="12537" width="15.5703125" style="1" customWidth="1"/>
    <col min="12538" max="12538" width="18.42578125" style="1" customWidth="1"/>
    <col min="12539" max="12786" width="9.140625" style="1"/>
    <col min="12787" max="12787" width="48.5703125" style="1" customWidth="1"/>
    <col min="12788" max="12789" width="15.42578125" style="1" customWidth="1"/>
    <col min="12790" max="12790" width="16.140625" style="1" customWidth="1"/>
    <col min="12791" max="12791" width="15.5703125" style="1" customWidth="1"/>
    <col min="12792" max="12792" width="14.7109375" style="1" customWidth="1"/>
    <col min="12793" max="12793" width="15.5703125" style="1" customWidth="1"/>
    <col min="12794" max="12794" width="18.42578125" style="1" customWidth="1"/>
    <col min="12795" max="13042" width="9.140625" style="1"/>
    <col min="13043" max="13043" width="48.5703125" style="1" customWidth="1"/>
    <col min="13044" max="13045" width="15.42578125" style="1" customWidth="1"/>
    <col min="13046" max="13046" width="16.140625" style="1" customWidth="1"/>
    <col min="13047" max="13047" width="15.5703125" style="1" customWidth="1"/>
    <col min="13048" max="13048" width="14.7109375" style="1" customWidth="1"/>
    <col min="13049" max="13049" width="15.5703125" style="1" customWidth="1"/>
    <col min="13050" max="13050" width="18.42578125" style="1" customWidth="1"/>
    <col min="13051" max="13298" width="9.140625" style="1"/>
    <col min="13299" max="13299" width="48.5703125" style="1" customWidth="1"/>
    <col min="13300" max="13301" width="15.42578125" style="1" customWidth="1"/>
    <col min="13302" max="13302" width="16.140625" style="1" customWidth="1"/>
    <col min="13303" max="13303" width="15.5703125" style="1" customWidth="1"/>
    <col min="13304" max="13304" width="14.7109375" style="1" customWidth="1"/>
    <col min="13305" max="13305" width="15.5703125" style="1" customWidth="1"/>
    <col min="13306" max="13306" width="18.42578125" style="1" customWidth="1"/>
    <col min="13307" max="13554" width="9.140625" style="1"/>
    <col min="13555" max="13555" width="48.5703125" style="1" customWidth="1"/>
    <col min="13556" max="13557" width="15.42578125" style="1" customWidth="1"/>
    <col min="13558" max="13558" width="16.140625" style="1" customWidth="1"/>
    <col min="13559" max="13559" width="15.5703125" style="1" customWidth="1"/>
    <col min="13560" max="13560" width="14.7109375" style="1" customWidth="1"/>
    <col min="13561" max="13561" width="15.5703125" style="1" customWidth="1"/>
    <col min="13562" max="13562" width="18.42578125" style="1" customWidth="1"/>
    <col min="13563" max="13810" width="9.140625" style="1"/>
    <col min="13811" max="13811" width="48.5703125" style="1" customWidth="1"/>
    <col min="13812" max="13813" width="15.42578125" style="1" customWidth="1"/>
    <col min="13814" max="13814" width="16.140625" style="1" customWidth="1"/>
    <col min="13815" max="13815" width="15.5703125" style="1" customWidth="1"/>
    <col min="13816" max="13816" width="14.7109375" style="1" customWidth="1"/>
    <col min="13817" max="13817" width="15.5703125" style="1" customWidth="1"/>
    <col min="13818" max="13818" width="18.42578125" style="1" customWidth="1"/>
    <col min="13819" max="14066" width="9.140625" style="1"/>
    <col min="14067" max="14067" width="48.5703125" style="1" customWidth="1"/>
    <col min="14068" max="14069" width="15.42578125" style="1" customWidth="1"/>
    <col min="14070" max="14070" width="16.140625" style="1" customWidth="1"/>
    <col min="14071" max="14071" width="15.5703125" style="1" customWidth="1"/>
    <col min="14072" max="14072" width="14.7109375" style="1" customWidth="1"/>
    <col min="14073" max="14073" width="15.5703125" style="1" customWidth="1"/>
    <col min="14074" max="14074" width="18.42578125" style="1" customWidth="1"/>
    <col min="14075" max="14322" width="9.140625" style="1"/>
    <col min="14323" max="14323" width="48.5703125" style="1" customWidth="1"/>
    <col min="14324" max="14325" width="15.42578125" style="1" customWidth="1"/>
    <col min="14326" max="14326" width="16.140625" style="1" customWidth="1"/>
    <col min="14327" max="14327" width="15.5703125" style="1" customWidth="1"/>
    <col min="14328" max="14328" width="14.7109375" style="1" customWidth="1"/>
    <col min="14329" max="14329" width="15.5703125" style="1" customWidth="1"/>
    <col min="14330" max="14330" width="18.42578125" style="1" customWidth="1"/>
    <col min="14331" max="14578" width="9.140625" style="1"/>
    <col min="14579" max="14579" width="48.5703125" style="1" customWidth="1"/>
    <col min="14580" max="14581" width="15.42578125" style="1" customWidth="1"/>
    <col min="14582" max="14582" width="16.140625" style="1" customWidth="1"/>
    <col min="14583" max="14583" width="15.5703125" style="1" customWidth="1"/>
    <col min="14584" max="14584" width="14.7109375" style="1" customWidth="1"/>
    <col min="14585" max="14585" width="15.5703125" style="1" customWidth="1"/>
    <col min="14586" max="14586" width="18.42578125" style="1" customWidth="1"/>
    <col min="14587" max="14834" width="9.140625" style="1"/>
    <col min="14835" max="14835" width="48.5703125" style="1" customWidth="1"/>
    <col min="14836" max="14837" width="15.42578125" style="1" customWidth="1"/>
    <col min="14838" max="14838" width="16.140625" style="1" customWidth="1"/>
    <col min="14839" max="14839" width="15.5703125" style="1" customWidth="1"/>
    <col min="14840" max="14840" width="14.7109375" style="1" customWidth="1"/>
    <col min="14841" max="14841" width="15.5703125" style="1" customWidth="1"/>
    <col min="14842" max="14842" width="18.42578125" style="1" customWidth="1"/>
    <col min="14843" max="15090" width="9.140625" style="1"/>
    <col min="15091" max="15091" width="48.5703125" style="1" customWidth="1"/>
    <col min="15092" max="15093" width="15.42578125" style="1" customWidth="1"/>
    <col min="15094" max="15094" width="16.140625" style="1" customWidth="1"/>
    <col min="15095" max="15095" width="15.5703125" style="1" customWidth="1"/>
    <col min="15096" max="15096" width="14.7109375" style="1" customWidth="1"/>
    <col min="15097" max="15097" width="15.5703125" style="1" customWidth="1"/>
    <col min="15098" max="15098" width="18.42578125" style="1" customWidth="1"/>
    <col min="15099" max="15346" width="9.140625" style="1"/>
    <col min="15347" max="15347" width="48.5703125" style="1" customWidth="1"/>
    <col min="15348" max="15349" width="15.42578125" style="1" customWidth="1"/>
    <col min="15350" max="15350" width="16.140625" style="1" customWidth="1"/>
    <col min="15351" max="15351" width="15.5703125" style="1" customWidth="1"/>
    <col min="15352" max="15352" width="14.7109375" style="1" customWidth="1"/>
    <col min="15353" max="15353" width="15.5703125" style="1" customWidth="1"/>
    <col min="15354" max="15354" width="18.42578125" style="1" customWidth="1"/>
    <col min="15355" max="15602" width="9.140625" style="1"/>
    <col min="15603" max="15603" width="48.5703125" style="1" customWidth="1"/>
    <col min="15604" max="15605" width="15.42578125" style="1" customWidth="1"/>
    <col min="15606" max="15606" width="16.140625" style="1" customWidth="1"/>
    <col min="15607" max="15607" width="15.5703125" style="1" customWidth="1"/>
    <col min="15608" max="15608" width="14.7109375" style="1" customWidth="1"/>
    <col min="15609" max="15609" width="15.5703125" style="1" customWidth="1"/>
    <col min="15610" max="15610" width="18.42578125" style="1" customWidth="1"/>
    <col min="15611" max="15858" width="9.140625" style="1"/>
    <col min="15859" max="15859" width="48.5703125" style="1" customWidth="1"/>
    <col min="15860" max="15861" width="15.42578125" style="1" customWidth="1"/>
    <col min="15862" max="15862" width="16.140625" style="1" customWidth="1"/>
    <col min="15863" max="15863" width="15.5703125" style="1" customWidth="1"/>
    <col min="15864" max="15864" width="14.7109375" style="1" customWidth="1"/>
    <col min="15865" max="15865" width="15.5703125" style="1" customWidth="1"/>
    <col min="15866" max="15866" width="18.42578125" style="1" customWidth="1"/>
    <col min="15867" max="16114" width="9.140625" style="1"/>
    <col min="16115" max="16115" width="48.5703125" style="1" customWidth="1"/>
    <col min="16116" max="16117" width="15.42578125" style="1" customWidth="1"/>
    <col min="16118" max="16118" width="16.140625" style="1" customWidth="1"/>
    <col min="16119" max="16119" width="15.5703125" style="1" customWidth="1"/>
    <col min="16120" max="16120" width="14.7109375" style="1" customWidth="1"/>
    <col min="16121" max="16121" width="15.5703125" style="1" customWidth="1"/>
    <col min="16122" max="16122" width="18.42578125" style="1" customWidth="1"/>
    <col min="16123" max="16384" width="9.140625" style="1"/>
  </cols>
  <sheetData>
    <row r="1" spans="1:9" ht="80.25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</row>
    <row r="2" spans="1:9" ht="15" customHeight="1" thickBot="1">
      <c r="B2" s="15"/>
      <c r="C2" s="5"/>
      <c r="D2" s="5"/>
      <c r="E2" s="5"/>
      <c r="F2" s="5"/>
      <c r="G2" s="4"/>
      <c r="H2" s="4"/>
      <c r="I2" s="4" t="s">
        <v>119</v>
      </c>
    </row>
    <row r="3" spans="1:9" ht="90" customHeight="1" thickBot="1">
      <c r="A3" s="6" t="s">
        <v>70</v>
      </c>
      <c r="B3" s="7" t="s">
        <v>69</v>
      </c>
      <c r="C3" s="8" t="s">
        <v>72</v>
      </c>
      <c r="D3" s="8" t="s">
        <v>73</v>
      </c>
      <c r="E3" s="40" t="s">
        <v>122</v>
      </c>
      <c r="F3" s="40" t="s">
        <v>125</v>
      </c>
      <c r="G3" s="40" t="s">
        <v>120</v>
      </c>
      <c r="H3" s="40" t="s">
        <v>121</v>
      </c>
      <c r="I3" s="40" t="s">
        <v>123</v>
      </c>
    </row>
    <row r="4" spans="1:9" ht="17.25" customHeight="1" thickBot="1">
      <c r="A4" s="41">
        <v>1</v>
      </c>
      <c r="B4" s="32">
        <v>2</v>
      </c>
      <c r="C4" s="9"/>
      <c r="D4" s="9">
        <v>3</v>
      </c>
      <c r="E4" s="33"/>
      <c r="F4" s="33"/>
      <c r="G4" s="33">
        <v>4</v>
      </c>
      <c r="H4" s="33">
        <v>5</v>
      </c>
      <c r="I4" s="33">
        <v>7</v>
      </c>
    </row>
    <row r="5" spans="1:9" ht="26.25" customHeight="1" thickBot="1">
      <c r="A5" s="24" t="s">
        <v>68</v>
      </c>
      <c r="B5" s="38" t="s">
        <v>75</v>
      </c>
      <c r="C5" s="29" t="s">
        <v>65</v>
      </c>
      <c r="D5" s="26" t="s">
        <v>2</v>
      </c>
      <c r="E5" s="51">
        <f>SUM(E6:E13)</f>
        <v>123.7</v>
      </c>
      <c r="F5" s="52">
        <f>SUM(F6:F13)</f>
        <v>129.5</v>
      </c>
      <c r="G5" s="20">
        <f>G6+G7+G8+G9+G11+G12+G13+G10</f>
        <v>126.10000000000001</v>
      </c>
      <c r="H5" s="20">
        <f t="shared" ref="H5:I54" si="0">G5/E5*100</f>
        <v>101.94017784963623</v>
      </c>
      <c r="I5" s="20">
        <f t="shared" si="0"/>
        <v>78.718284053773147</v>
      </c>
    </row>
    <row r="6" spans="1:9" ht="64.5" customHeight="1">
      <c r="A6" s="22" t="s">
        <v>67</v>
      </c>
      <c r="B6" s="16" t="s">
        <v>76</v>
      </c>
      <c r="C6" s="11" t="s">
        <v>65</v>
      </c>
      <c r="D6" s="11" t="s">
        <v>0</v>
      </c>
      <c r="E6" s="53">
        <v>2.8</v>
      </c>
      <c r="F6" s="53">
        <v>3.2</v>
      </c>
      <c r="G6" s="42">
        <v>3.2</v>
      </c>
      <c r="H6" s="35">
        <f t="shared" si="0"/>
        <v>114.28571428571431</v>
      </c>
      <c r="I6" s="35">
        <f t="shared" ref="H6:I54" si="1">G6/F6*100</f>
        <v>100</v>
      </c>
    </row>
    <row r="7" spans="1:9" ht="63" customHeight="1">
      <c r="A7" s="10" t="s">
        <v>66</v>
      </c>
      <c r="B7" s="17" t="s">
        <v>77</v>
      </c>
      <c r="C7" s="12" t="s">
        <v>65</v>
      </c>
      <c r="D7" s="12" t="s">
        <v>8</v>
      </c>
      <c r="E7" s="54">
        <v>2.9</v>
      </c>
      <c r="F7" s="54">
        <v>2.9</v>
      </c>
      <c r="G7" s="43">
        <v>2.9</v>
      </c>
      <c r="H7" s="25">
        <f t="shared" si="0"/>
        <v>100</v>
      </c>
      <c r="I7" s="25">
        <f t="shared" si="1"/>
        <v>100</v>
      </c>
    </row>
    <row r="8" spans="1:9" ht="102.75" customHeight="1">
      <c r="A8" s="10" t="s">
        <v>64</v>
      </c>
      <c r="B8" s="17" t="s">
        <v>78</v>
      </c>
      <c r="C8" s="12" t="s">
        <v>56</v>
      </c>
      <c r="D8" s="12" t="s">
        <v>63</v>
      </c>
      <c r="E8" s="54">
        <v>89</v>
      </c>
      <c r="F8" s="54">
        <v>95.3</v>
      </c>
      <c r="G8" s="43">
        <v>92.7</v>
      </c>
      <c r="H8" s="25">
        <f t="shared" si="0"/>
        <v>104.15730337078652</v>
      </c>
      <c r="I8" s="25">
        <f t="shared" si="1"/>
        <v>97.271773347324242</v>
      </c>
    </row>
    <row r="9" spans="1:9" ht="30.75" customHeight="1">
      <c r="A9" s="10" t="s">
        <v>127</v>
      </c>
      <c r="B9" s="17" t="s">
        <v>128</v>
      </c>
      <c r="C9" s="12" t="s">
        <v>56</v>
      </c>
      <c r="D9" s="12" t="s">
        <v>61</v>
      </c>
      <c r="E9" s="54">
        <v>1.1000000000000001</v>
      </c>
      <c r="F9" s="54">
        <v>1.1000000000000001</v>
      </c>
      <c r="G9" s="43">
        <v>0.7</v>
      </c>
      <c r="H9" s="25">
        <f t="shared" si="0"/>
        <v>63.636363636363626</v>
      </c>
      <c r="I9" s="25">
        <f t="shared" si="1"/>
        <v>63.636363636363626</v>
      </c>
    </row>
    <row r="10" spans="1:9" ht="66.75" customHeight="1">
      <c r="A10" s="10" t="s">
        <v>62</v>
      </c>
      <c r="B10" s="17" t="s">
        <v>79</v>
      </c>
      <c r="C10" s="12"/>
      <c r="D10" s="12"/>
      <c r="E10" s="54">
        <v>20.6</v>
      </c>
      <c r="F10" s="54">
        <v>21.9</v>
      </c>
      <c r="G10" s="43">
        <v>21.8</v>
      </c>
      <c r="H10" s="25">
        <f t="shared" si="0"/>
        <v>105.8252427184466</v>
      </c>
      <c r="I10" s="25">
        <f t="shared" si="1"/>
        <v>99.543378995433798</v>
      </c>
    </row>
    <row r="11" spans="1:9" ht="31.5" customHeight="1">
      <c r="A11" s="10" t="s">
        <v>60</v>
      </c>
      <c r="B11" s="17" t="s">
        <v>80</v>
      </c>
      <c r="C11" s="12" t="s">
        <v>56</v>
      </c>
      <c r="D11" s="12" t="s">
        <v>59</v>
      </c>
      <c r="E11" s="54">
        <v>2.6</v>
      </c>
      <c r="F11" s="54">
        <v>3.4</v>
      </c>
      <c r="G11" s="43">
        <v>3.4</v>
      </c>
      <c r="H11" s="25">
        <f t="shared" si="0"/>
        <v>130.76923076923077</v>
      </c>
      <c r="I11" s="25">
        <f t="shared" si="1"/>
        <v>100</v>
      </c>
    </row>
    <row r="12" spans="1:9" ht="31.5" customHeight="1">
      <c r="A12" s="10" t="s">
        <v>58</v>
      </c>
      <c r="B12" s="17" t="s">
        <v>81</v>
      </c>
      <c r="C12" s="12" t="s">
        <v>56</v>
      </c>
      <c r="D12" s="12">
        <v>11</v>
      </c>
      <c r="E12" s="54">
        <v>3.4</v>
      </c>
      <c r="F12" s="54">
        <v>0.3</v>
      </c>
      <c r="G12" s="43">
        <v>0</v>
      </c>
      <c r="H12" s="25">
        <f t="shared" si="0"/>
        <v>0</v>
      </c>
      <c r="I12" s="25">
        <f t="shared" si="1"/>
        <v>0</v>
      </c>
    </row>
    <row r="13" spans="1:9" ht="31.5" customHeight="1" thickBot="1">
      <c r="A13" s="21" t="s">
        <v>57</v>
      </c>
      <c r="B13" s="18" t="s">
        <v>82</v>
      </c>
      <c r="C13" s="13" t="s">
        <v>56</v>
      </c>
      <c r="D13" s="13">
        <v>13</v>
      </c>
      <c r="E13" s="55">
        <v>1.3</v>
      </c>
      <c r="F13" s="55">
        <v>1.4</v>
      </c>
      <c r="G13" s="44">
        <v>1.4</v>
      </c>
      <c r="H13" s="34">
        <f t="shared" si="0"/>
        <v>107.69230769230769</v>
      </c>
      <c r="I13" s="25">
        <f>G13/F13*100</f>
        <v>100</v>
      </c>
    </row>
    <row r="14" spans="1:9" ht="35.25" customHeight="1" thickBot="1">
      <c r="A14" s="24" t="s">
        <v>55</v>
      </c>
      <c r="B14" s="38" t="s">
        <v>83</v>
      </c>
      <c r="C14" s="29" t="s">
        <v>54</v>
      </c>
      <c r="D14" s="26" t="s">
        <v>2</v>
      </c>
      <c r="E14" s="51">
        <f>E15+E16+E17</f>
        <v>13.6</v>
      </c>
      <c r="F14" s="52">
        <f>F15+F16+F17</f>
        <v>43</v>
      </c>
      <c r="G14" s="20">
        <f>G15+G16+G17</f>
        <v>42.7</v>
      </c>
      <c r="H14" s="20">
        <f t="shared" si="0"/>
        <v>313.97058823529414</v>
      </c>
      <c r="I14" s="20">
        <f t="shared" si="1"/>
        <v>99.302325581395351</v>
      </c>
    </row>
    <row r="15" spans="1:9" ht="31.5" customHeight="1">
      <c r="A15" s="22" t="s">
        <v>53</v>
      </c>
      <c r="B15" s="16" t="s">
        <v>52</v>
      </c>
      <c r="C15" s="11" t="s">
        <v>51</v>
      </c>
      <c r="D15" s="11" t="s">
        <v>43</v>
      </c>
      <c r="E15" s="53">
        <v>1.7</v>
      </c>
      <c r="F15" s="53">
        <v>1.7</v>
      </c>
      <c r="G15" s="45">
        <v>1.7</v>
      </c>
      <c r="H15" s="35">
        <f t="shared" si="0"/>
        <v>100</v>
      </c>
      <c r="I15" s="35">
        <f t="shared" si="1"/>
        <v>100</v>
      </c>
    </row>
    <row r="16" spans="1:9" ht="54" customHeight="1">
      <c r="A16" s="10" t="s">
        <v>50</v>
      </c>
      <c r="B16" s="18" t="s">
        <v>71</v>
      </c>
      <c r="C16" s="12" t="s">
        <v>8</v>
      </c>
      <c r="D16" s="12">
        <v>10</v>
      </c>
      <c r="E16" s="54">
        <v>10.9</v>
      </c>
      <c r="F16" s="54">
        <v>16.100000000000001</v>
      </c>
      <c r="G16" s="46">
        <v>15.9</v>
      </c>
      <c r="H16" s="25">
        <f t="shared" si="0"/>
        <v>145.87155963302752</v>
      </c>
      <c r="I16" s="25">
        <f t="shared" si="1"/>
        <v>98.757763975155271</v>
      </c>
    </row>
    <row r="17" spans="1:9" ht="42" customHeight="1" thickBot="1">
      <c r="A17" s="21" t="s">
        <v>49</v>
      </c>
      <c r="B17" s="18" t="s">
        <v>84</v>
      </c>
      <c r="C17" s="13" t="s">
        <v>8</v>
      </c>
      <c r="D17" s="13">
        <v>14</v>
      </c>
      <c r="E17" s="55">
        <v>1</v>
      </c>
      <c r="F17" s="55">
        <v>25.2</v>
      </c>
      <c r="G17" s="44">
        <v>25.1</v>
      </c>
      <c r="H17" s="34">
        <f t="shared" si="0"/>
        <v>2510</v>
      </c>
      <c r="I17" s="34">
        <f t="shared" si="1"/>
        <v>99.603174603174622</v>
      </c>
    </row>
    <row r="18" spans="1:9" ht="20.100000000000001" customHeight="1" thickBot="1">
      <c r="A18" s="24" t="s">
        <v>48</v>
      </c>
      <c r="B18" s="38" t="s">
        <v>85</v>
      </c>
      <c r="C18" s="29" t="s">
        <v>3</v>
      </c>
      <c r="D18" s="26" t="s">
        <v>2</v>
      </c>
      <c r="E18" s="51">
        <f>SUM(E19:E23)</f>
        <v>152.39999999999998</v>
      </c>
      <c r="F18" s="52">
        <f>SUM(F19:F23)</f>
        <v>199.4</v>
      </c>
      <c r="G18" s="20">
        <f>G19+G20+G21+G22+G23</f>
        <v>197.7</v>
      </c>
      <c r="H18" s="20">
        <f t="shared" si="0"/>
        <v>129.7244094488189</v>
      </c>
      <c r="I18" s="20">
        <f t="shared" si="1"/>
        <v>99.147442326980936</v>
      </c>
    </row>
    <row r="19" spans="1:9" ht="33" hidden="1" customHeight="1">
      <c r="A19" s="22" t="s">
        <v>47</v>
      </c>
      <c r="B19" s="16" t="s">
        <v>86</v>
      </c>
      <c r="C19" s="11" t="s">
        <v>3</v>
      </c>
      <c r="D19" s="11" t="s">
        <v>1</v>
      </c>
      <c r="E19" s="53">
        <v>0</v>
      </c>
      <c r="F19" s="53">
        <v>0</v>
      </c>
      <c r="G19" s="45">
        <v>0</v>
      </c>
      <c r="H19" s="35">
        <v>0</v>
      </c>
      <c r="I19" s="35">
        <v>0</v>
      </c>
    </row>
    <row r="20" spans="1:9" ht="33" customHeight="1">
      <c r="A20" s="10" t="s">
        <v>46</v>
      </c>
      <c r="B20" s="17" t="s">
        <v>87</v>
      </c>
      <c r="C20" s="12" t="s">
        <v>3</v>
      </c>
      <c r="D20" s="12" t="s">
        <v>6</v>
      </c>
      <c r="E20" s="54">
        <v>7.4</v>
      </c>
      <c r="F20" s="54">
        <v>6.7</v>
      </c>
      <c r="G20" s="46">
        <v>6.3</v>
      </c>
      <c r="H20" s="25">
        <f t="shared" si="0"/>
        <v>85.13513513513513</v>
      </c>
      <c r="I20" s="25">
        <f t="shared" si="1"/>
        <v>94.02985074626865</v>
      </c>
    </row>
    <row r="21" spans="1:9" ht="36" customHeight="1">
      <c r="A21" s="10" t="s">
        <v>45</v>
      </c>
      <c r="B21" s="17" t="s">
        <v>88</v>
      </c>
      <c r="C21" s="12" t="s">
        <v>3</v>
      </c>
      <c r="D21" s="12" t="s">
        <v>21</v>
      </c>
      <c r="E21" s="54">
        <v>7.5</v>
      </c>
      <c r="F21" s="54">
        <v>7.5</v>
      </c>
      <c r="G21" s="46">
        <v>7.5</v>
      </c>
      <c r="H21" s="25">
        <f t="shared" si="0"/>
        <v>100</v>
      </c>
      <c r="I21" s="25">
        <f t="shared" si="1"/>
        <v>100</v>
      </c>
    </row>
    <row r="22" spans="1:9" ht="36" customHeight="1">
      <c r="A22" s="10" t="s">
        <v>44</v>
      </c>
      <c r="B22" s="17" t="s">
        <v>89</v>
      </c>
      <c r="C22" s="12" t="s">
        <v>3</v>
      </c>
      <c r="D22" s="12" t="s">
        <v>18</v>
      </c>
      <c r="E22" s="54">
        <v>42.4</v>
      </c>
      <c r="F22" s="54">
        <v>70.8</v>
      </c>
      <c r="G22" s="46">
        <v>69.7</v>
      </c>
      <c r="H22" s="25">
        <f t="shared" si="0"/>
        <v>164.38679245283021</v>
      </c>
      <c r="I22" s="25">
        <f t="shared" si="1"/>
        <v>98.446327683615834</v>
      </c>
    </row>
    <row r="23" spans="1:9" ht="36" customHeight="1" thickBot="1">
      <c r="A23" s="21" t="s">
        <v>42</v>
      </c>
      <c r="B23" s="18" t="s">
        <v>90</v>
      </c>
      <c r="C23" s="13" t="s">
        <v>3</v>
      </c>
      <c r="D23" s="13">
        <v>12</v>
      </c>
      <c r="E23" s="55">
        <v>95.1</v>
      </c>
      <c r="F23" s="55">
        <v>114.4</v>
      </c>
      <c r="G23" s="44">
        <v>114.2</v>
      </c>
      <c r="H23" s="34">
        <f t="shared" si="0"/>
        <v>120.08412197686647</v>
      </c>
      <c r="I23" s="34">
        <f t="shared" si="1"/>
        <v>99.825174825174827</v>
      </c>
    </row>
    <row r="24" spans="1:9" ht="20.100000000000001" customHeight="1" thickBot="1">
      <c r="A24" s="24" t="s">
        <v>41</v>
      </c>
      <c r="B24" s="38" t="s">
        <v>91</v>
      </c>
      <c r="C24" s="29" t="s">
        <v>6</v>
      </c>
      <c r="D24" s="26" t="s">
        <v>2</v>
      </c>
      <c r="E24" s="51">
        <f>E25+E26+E27</f>
        <v>295.10000000000002</v>
      </c>
      <c r="F24" s="52">
        <f>F25+F26+F27</f>
        <v>326.39999999999998</v>
      </c>
      <c r="G24" s="20">
        <f>G25+G26+G27</f>
        <v>325.8</v>
      </c>
      <c r="H24" s="20">
        <f t="shared" si="0"/>
        <v>110.40325313453066</v>
      </c>
      <c r="I24" s="20">
        <f t="shared" si="1"/>
        <v>99.816176470588246</v>
      </c>
    </row>
    <row r="25" spans="1:9" ht="40.5" customHeight="1">
      <c r="A25" s="22" t="s">
        <v>40</v>
      </c>
      <c r="B25" s="16" t="s">
        <v>92</v>
      </c>
      <c r="C25" s="11" t="s">
        <v>6</v>
      </c>
      <c r="D25" s="11" t="s">
        <v>1</v>
      </c>
      <c r="E25" s="53">
        <v>50.5</v>
      </c>
      <c r="F25" s="53">
        <v>18.3</v>
      </c>
      <c r="G25" s="45">
        <v>18.399999999999999</v>
      </c>
      <c r="H25" s="35">
        <f t="shared" si="0"/>
        <v>36.435643564356432</v>
      </c>
      <c r="I25" s="35">
        <f t="shared" si="1"/>
        <v>100.54644808743167</v>
      </c>
    </row>
    <row r="26" spans="1:9" ht="40.5" customHeight="1">
      <c r="A26" s="10" t="s">
        <v>39</v>
      </c>
      <c r="B26" s="17" t="s">
        <v>93</v>
      </c>
      <c r="C26" s="12" t="s">
        <v>6</v>
      </c>
      <c r="D26" s="12" t="s">
        <v>8</v>
      </c>
      <c r="E26" s="54">
        <v>167.8</v>
      </c>
      <c r="F26" s="54">
        <v>190.6</v>
      </c>
      <c r="G26" s="46">
        <v>189.9</v>
      </c>
      <c r="H26" s="25">
        <f t="shared" si="0"/>
        <v>113.17044100119189</v>
      </c>
      <c r="I26" s="25">
        <f t="shared" si="1"/>
        <v>99.632738719832119</v>
      </c>
    </row>
    <row r="27" spans="1:9" ht="40.5" customHeight="1" thickBot="1">
      <c r="A27" s="21" t="s">
        <v>38</v>
      </c>
      <c r="B27" s="18" t="s">
        <v>94</v>
      </c>
      <c r="C27" s="13" t="s">
        <v>6</v>
      </c>
      <c r="D27" s="13" t="s">
        <v>6</v>
      </c>
      <c r="E27" s="55">
        <v>76.8</v>
      </c>
      <c r="F27" s="55">
        <v>117.5</v>
      </c>
      <c r="G27" s="44">
        <v>117.5</v>
      </c>
      <c r="H27" s="34">
        <f t="shared" si="0"/>
        <v>152.99479166666669</v>
      </c>
      <c r="I27" s="34">
        <f t="shared" si="1"/>
        <v>100</v>
      </c>
    </row>
    <row r="28" spans="1:9" ht="20.100000000000001" customHeight="1" thickBot="1">
      <c r="A28" s="24" t="s">
        <v>37</v>
      </c>
      <c r="B28" s="38" t="s">
        <v>95</v>
      </c>
      <c r="C28" s="29" t="s">
        <v>11</v>
      </c>
      <c r="D28" s="26" t="s">
        <v>2</v>
      </c>
      <c r="E28" s="51">
        <f>E29</f>
        <v>0.7</v>
      </c>
      <c r="F28" s="52">
        <f>F29</f>
        <v>3.4</v>
      </c>
      <c r="G28" s="20">
        <f>G29</f>
        <v>2.8</v>
      </c>
      <c r="H28" s="20">
        <f t="shared" si="0"/>
        <v>400</v>
      </c>
      <c r="I28" s="20">
        <f t="shared" si="1"/>
        <v>82.35294117647058</v>
      </c>
    </row>
    <row r="29" spans="1:9" ht="36.75" customHeight="1" thickBot="1">
      <c r="A29" s="23" t="s">
        <v>36</v>
      </c>
      <c r="B29" s="36" t="s">
        <v>96</v>
      </c>
      <c r="C29" s="13" t="s">
        <v>11</v>
      </c>
      <c r="D29" s="13" t="s">
        <v>6</v>
      </c>
      <c r="E29" s="56">
        <v>0.7</v>
      </c>
      <c r="F29" s="56">
        <v>3.4</v>
      </c>
      <c r="G29" s="47">
        <v>2.8</v>
      </c>
      <c r="H29" s="37">
        <f t="shared" si="0"/>
        <v>400</v>
      </c>
      <c r="I29" s="37">
        <f t="shared" si="1"/>
        <v>82.35294117647058</v>
      </c>
    </row>
    <row r="30" spans="1:9" ht="20.100000000000001" customHeight="1" thickBot="1">
      <c r="A30" s="24" t="s">
        <v>35</v>
      </c>
      <c r="B30" s="38" t="s">
        <v>97</v>
      </c>
      <c r="C30" s="29" t="s">
        <v>25</v>
      </c>
      <c r="D30" s="26" t="s">
        <v>2</v>
      </c>
      <c r="E30" s="51">
        <f>E31+E32+E33+E34+E35+E36</f>
        <v>944.19999999999993</v>
      </c>
      <c r="F30" s="52">
        <f>F31+F32+F33+F34+F35+F36</f>
        <v>1033.8000000000002</v>
      </c>
      <c r="G30" s="20">
        <f>G31+G32+G33+G34+G35+G36</f>
        <v>1026</v>
      </c>
      <c r="H30" s="20">
        <f t="shared" si="0"/>
        <v>108.66341876721035</v>
      </c>
      <c r="I30" s="20">
        <f t="shared" si="1"/>
        <v>99.245502031340678</v>
      </c>
    </row>
    <row r="31" spans="1:9" ht="33" customHeight="1">
      <c r="A31" s="22" t="s">
        <v>34</v>
      </c>
      <c r="B31" s="16" t="s">
        <v>98</v>
      </c>
      <c r="C31" s="11" t="s">
        <v>25</v>
      </c>
      <c r="D31" s="11" t="s">
        <v>1</v>
      </c>
      <c r="E31" s="53">
        <v>240.3</v>
      </c>
      <c r="F31" s="53">
        <v>231.3</v>
      </c>
      <c r="G31" s="45">
        <v>230.7</v>
      </c>
      <c r="H31" s="35">
        <f t="shared" si="0"/>
        <v>96.004993757802737</v>
      </c>
      <c r="I31" s="35">
        <f t="shared" si="1"/>
        <v>99.740596627756148</v>
      </c>
    </row>
    <row r="32" spans="1:9" ht="33" customHeight="1">
      <c r="A32" s="10" t="s">
        <v>33</v>
      </c>
      <c r="B32" s="17" t="s">
        <v>99</v>
      </c>
      <c r="C32" s="12" t="s">
        <v>25</v>
      </c>
      <c r="D32" s="12" t="s">
        <v>0</v>
      </c>
      <c r="E32" s="54">
        <v>572</v>
      </c>
      <c r="F32" s="54">
        <v>635.6</v>
      </c>
      <c r="G32" s="46">
        <v>629.20000000000005</v>
      </c>
      <c r="H32" s="25">
        <f t="shared" si="0"/>
        <v>110.00000000000001</v>
      </c>
      <c r="I32" s="25">
        <f t="shared" si="1"/>
        <v>98.993077407174326</v>
      </c>
    </row>
    <row r="33" spans="1:9" ht="33" customHeight="1">
      <c r="A33" s="10" t="s">
        <v>32</v>
      </c>
      <c r="B33" s="17" t="s">
        <v>31</v>
      </c>
      <c r="C33" s="14" t="s">
        <v>30</v>
      </c>
      <c r="D33" s="14" t="s">
        <v>29</v>
      </c>
      <c r="E33" s="54">
        <v>78.5</v>
      </c>
      <c r="F33" s="54">
        <v>93.2</v>
      </c>
      <c r="G33" s="46">
        <v>92.9</v>
      </c>
      <c r="H33" s="25">
        <f t="shared" si="0"/>
        <v>118.34394904458601</v>
      </c>
      <c r="I33" s="25">
        <f t="shared" si="1"/>
        <v>99.678111587982826</v>
      </c>
    </row>
    <row r="34" spans="1:9" ht="33" customHeight="1">
      <c r="A34" s="10" t="s">
        <v>28</v>
      </c>
      <c r="B34" s="17" t="s">
        <v>100</v>
      </c>
      <c r="C34" s="12" t="s">
        <v>25</v>
      </c>
      <c r="D34" s="12" t="s">
        <v>6</v>
      </c>
      <c r="E34" s="54">
        <v>0.4</v>
      </c>
      <c r="F34" s="54">
        <v>0.3</v>
      </c>
      <c r="G34" s="46">
        <v>0.3</v>
      </c>
      <c r="H34" s="25">
        <f t="shared" si="0"/>
        <v>74.999999999999986</v>
      </c>
      <c r="I34" s="25">
        <f t="shared" si="1"/>
        <v>100</v>
      </c>
    </row>
    <row r="35" spans="1:9" ht="33" customHeight="1">
      <c r="A35" s="10" t="s">
        <v>27</v>
      </c>
      <c r="B35" s="17" t="s">
        <v>101</v>
      </c>
      <c r="C35" s="12" t="s">
        <v>25</v>
      </c>
      <c r="D35" s="12" t="s">
        <v>25</v>
      </c>
      <c r="E35" s="54">
        <v>16.7</v>
      </c>
      <c r="F35" s="54">
        <v>35</v>
      </c>
      <c r="G35" s="46">
        <v>34.700000000000003</v>
      </c>
      <c r="H35" s="25">
        <f t="shared" si="0"/>
        <v>207.78443113772457</v>
      </c>
      <c r="I35" s="25">
        <f t="shared" si="1"/>
        <v>99.142857142857153</v>
      </c>
    </row>
    <row r="36" spans="1:9" ht="33" customHeight="1" thickBot="1">
      <c r="A36" s="21" t="s">
        <v>26</v>
      </c>
      <c r="B36" s="18" t="s">
        <v>102</v>
      </c>
      <c r="C36" s="13" t="s">
        <v>25</v>
      </c>
      <c r="D36" s="13" t="s">
        <v>18</v>
      </c>
      <c r="E36" s="55">
        <v>36.299999999999997</v>
      </c>
      <c r="F36" s="55">
        <v>38.4</v>
      </c>
      <c r="G36" s="44">
        <v>38.200000000000003</v>
      </c>
      <c r="H36" s="34">
        <f t="shared" si="0"/>
        <v>105.23415977961434</v>
      </c>
      <c r="I36" s="34">
        <f t="shared" si="1"/>
        <v>99.479166666666671</v>
      </c>
    </row>
    <row r="37" spans="1:9" ht="20.100000000000001" customHeight="1" thickBot="1">
      <c r="A37" s="24" t="s">
        <v>24</v>
      </c>
      <c r="B37" s="38" t="s">
        <v>103</v>
      </c>
      <c r="C37" s="29" t="s">
        <v>21</v>
      </c>
      <c r="D37" s="26" t="s">
        <v>2</v>
      </c>
      <c r="E37" s="51">
        <f>E38+E39</f>
        <v>207.1</v>
      </c>
      <c r="F37" s="52">
        <f>F38+F39</f>
        <v>247.3</v>
      </c>
      <c r="G37" s="20">
        <f>G38+G39</f>
        <v>242.5</v>
      </c>
      <c r="H37" s="20">
        <f t="shared" si="0"/>
        <v>117.09319169483341</v>
      </c>
      <c r="I37" s="20">
        <f t="shared" si="1"/>
        <v>98.059037606146376</v>
      </c>
    </row>
    <row r="38" spans="1:9" ht="33.75" customHeight="1">
      <c r="A38" s="22" t="s">
        <v>23</v>
      </c>
      <c r="B38" s="16" t="s">
        <v>104</v>
      </c>
      <c r="C38" s="11" t="s">
        <v>21</v>
      </c>
      <c r="D38" s="11" t="s">
        <v>1</v>
      </c>
      <c r="E38" s="53">
        <v>164.2</v>
      </c>
      <c r="F38" s="53">
        <v>196.9</v>
      </c>
      <c r="G38" s="45">
        <v>192.2</v>
      </c>
      <c r="H38" s="35">
        <f t="shared" si="0"/>
        <v>117.05237515225335</v>
      </c>
      <c r="I38" s="35">
        <f t="shared" si="1"/>
        <v>97.613001523616035</v>
      </c>
    </row>
    <row r="39" spans="1:9" ht="33.75" customHeight="1" thickBot="1">
      <c r="A39" s="21" t="s">
        <v>22</v>
      </c>
      <c r="B39" s="18" t="s">
        <v>105</v>
      </c>
      <c r="C39" s="13" t="s">
        <v>21</v>
      </c>
      <c r="D39" s="13" t="s">
        <v>3</v>
      </c>
      <c r="E39" s="55">
        <v>42.9</v>
      </c>
      <c r="F39" s="55">
        <v>50.4</v>
      </c>
      <c r="G39" s="44">
        <v>50.3</v>
      </c>
      <c r="H39" s="34">
        <f t="shared" si="0"/>
        <v>117.24941724941725</v>
      </c>
      <c r="I39" s="34">
        <f t="shared" si="1"/>
        <v>99.801587301587304</v>
      </c>
    </row>
    <row r="40" spans="1:9" ht="20.100000000000001" customHeight="1" thickBot="1">
      <c r="A40" s="24" t="s">
        <v>20</v>
      </c>
      <c r="B40" s="38" t="s">
        <v>106</v>
      </c>
      <c r="C40" s="29" t="s">
        <v>18</v>
      </c>
      <c r="D40" s="26" t="s">
        <v>2</v>
      </c>
      <c r="E40" s="52">
        <f>E41</f>
        <v>4.9000000000000004</v>
      </c>
      <c r="F40" s="52">
        <f>F41</f>
        <v>4.9000000000000004</v>
      </c>
      <c r="G40" s="20">
        <v>4.9000000000000004</v>
      </c>
      <c r="H40" s="20">
        <f t="shared" si="0"/>
        <v>100</v>
      </c>
      <c r="I40" s="20">
        <f t="shared" si="1"/>
        <v>100</v>
      </c>
    </row>
    <row r="41" spans="1:9" ht="36" customHeight="1" thickBot="1">
      <c r="A41" s="23" t="s">
        <v>19</v>
      </c>
      <c r="B41" s="36" t="s">
        <v>107</v>
      </c>
      <c r="C41" s="13" t="s">
        <v>18</v>
      </c>
      <c r="D41" s="13" t="s">
        <v>18</v>
      </c>
      <c r="E41" s="56">
        <v>4.9000000000000004</v>
      </c>
      <c r="F41" s="56">
        <v>4.9000000000000004</v>
      </c>
      <c r="G41" s="47">
        <v>4.9000000000000004</v>
      </c>
      <c r="H41" s="35">
        <f t="shared" si="0"/>
        <v>100</v>
      </c>
      <c r="I41" s="37">
        <f t="shared" si="1"/>
        <v>100</v>
      </c>
    </row>
    <row r="42" spans="1:9" ht="20.100000000000001" customHeight="1" thickBot="1">
      <c r="A42" s="24" t="s">
        <v>17</v>
      </c>
      <c r="B42" s="38" t="s">
        <v>108</v>
      </c>
      <c r="C42" s="29">
        <v>10</v>
      </c>
      <c r="D42" s="26" t="s">
        <v>74</v>
      </c>
      <c r="E42" s="51">
        <f>E43+E44+E45+E46+E47</f>
        <v>366</v>
      </c>
      <c r="F42" s="52">
        <f>F43+F44+F45+F46+F47</f>
        <v>369.2</v>
      </c>
      <c r="G42" s="20">
        <f>G43+G44+G45+G46+G47</f>
        <v>345.2</v>
      </c>
      <c r="H42" s="20">
        <f t="shared" si="0"/>
        <v>94.316939890710387</v>
      </c>
      <c r="I42" s="20">
        <f t="shared" si="1"/>
        <v>93.499458288190681</v>
      </c>
    </row>
    <row r="43" spans="1:9" ht="36" customHeight="1">
      <c r="A43" s="22" t="s">
        <v>16</v>
      </c>
      <c r="B43" s="16" t="s">
        <v>109</v>
      </c>
      <c r="C43" s="11">
        <v>10</v>
      </c>
      <c r="D43" s="11" t="s">
        <v>1</v>
      </c>
      <c r="E43" s="53">
        <v>8.3000000000000007</v>
      </c>
      <c r="F43" s="53">
        <v>7.8</v>
      </c>
      <c r="G43" s="45">
        <v>7.8</v>
      </c>
      <c r="H43" s="35">
        <f t="shared" si="0"/>
        <v>93.97590361445782</v>
      </c>
      <c r="I43" s="35">
        <f t="shared" si="1"/>
        <v>100</v>
      </c>
    </row>
    <row r="44" spans="1:9" ht="34.5" customHeight="1">
      <c r="A44" s="10" t="s">
        <v>15</v>
      </c>
      <c r="B44" s="17" t="s">
        <v>110</v>
      </c>
      <c r="C44" s="12">
        <v>10</v>
      </c>
      <c r="D44" s="12" t="s">
        <v>0</v>
      </c>
      <c r="E44" s="54">
        <v>78.400000000000006</v>
      </c>
      <c r="F44" s="54">
        <v>81.400000000000006</v>
      </c>
      <c r="G44" s="46">
        <v>81.400000000000006</v>
      </c>
      <c r="H44" s="25">
        <f t="shared" si="0"/>
        <v>103.82653061224489</v>
      </c>
      <c r="I44" s="25">
        <f t="shared" si="1"/>
        <v>100</v>
      </c>
    </row>
    <row r="45" spans="1:9" ht="34.5" customHeight="1">
      <c r="A45" s="10" t="s">
        <v>14</v>
      </c>
      <c r="B45" s="17" t="s">
        <v>111</v>
      </c>
      <c r="C45" s="12">
        <v>10</v>
      </c>
      <c r="D45" s="12" t="s">
        <v>8</v>
      </c>
      <c r="E45" s="54">
        <v>186.9</v>
      </c>
      <c r="F45" s="54">
        <v>189</v>
      </c>
      <c r="G45" s="46">
        <v>166.9</v>
      </c>
      <c r="H45" s="25">
        <f t="shared" si="0"/>
        <v>89.299090422685936</v>
      </c>
      <c r="I45" s="25">
        <f t="shared" si="1"/>
        <v>88.306878306878318</v>
      </c>
    </row>
    <row r="46" spans="1:9" ht="34.5" customHeight="1">
      <c r="A46" s="10" t="s">
        <v>13</v>
      </c>
      <c r="B46" s="17" t="s">
        <v>112</v>
      </c>
      <c r="C46" s="12">
        <v>10</v>
      </c>
      <c r="D46" s="12" t="s">
        <v>3</v>
      </c>
      <c r="E46" s="54">
        <v>72.2</v>
      </c>
      <c r="F46" s="54">
        <v>68.5</v>
      </c>
      <c r="G46" s="46">
        <v>66.7</v>
      </c>
      <c r="H46" s="25">
        <f t="shared" si="0"/>
        <v>92.38227146814404</v>
      </c>
      <c r="I46" s="25">
        <f t="shared" si="1"/>
        <v>97.372262773722625</v>
      </c>
    </row>
    <row r="47" spans="1:9" ht="36" customHeight="1" thickBot="1">
      <c r="A47" s="21" t="s">
        <v>12</v>
      </c>
      <c r="B47" s="18" t="s">
        <v>113</v>
      </c>
      <c r="C47" s="13">
        <v>10</v>
      </c>
      <c r="D47" s="13" t="s">
        <v>11</v>
      </c>
      <c r="E47" s="55">
        <v>20.2</v>
      </c>
      <c r="F47" s="55">
        <v>22.5</v>
      </c>
      <c r="G47" s="44">
        <v>22.4</v>
      </c>
      <c r="H47" s="34">
        <f t="shared" si="0"/>
        <v>110.89108910891088</v>
      </c>
      <c r="I47" s="34">
        <f t="shared" si="1"/>
        <v>99.555555555555557</v>
      </c>
    </row>
    <row r="48" spans="1:9" ht="20.100000000000001" customHeight="1">
      <c r="A48" s="59" t="s">
        <v>10</v>
      </c>
      <c r="B48" s="60" t="s">
        <v>114</v>
      </c>
      <c r="C48" s="30">
        <v>11</v>
      </c>
      <c r="D48" s="27" t="s">
        <v>2</v>
      </c>
      <c r="E48" s="61">
        <f>E50+E51</f>
        <v>33.1</v>
      </c>
      <c r="F48" s="62">
        <f>F49+F50+F51</f>
        <v>37.799999999999997</v>
      </c>
      <c r="G48" s="63">
        <f>G50+G51+G49</f>
        <v>37.700000000000003</v>
      </c>
      <c r="H48" s="69">
        <f t="shared" si="0"/>
        <v>113.89728096676737</v>
      </c>
      <c r="I48" s="69">
        <f t="shared" si="1"/>
        <v>99.735449735449748</v>
      </c>
    </row>
    <row r="49" spans="1:9" ht="20.100000000000001" customHeight="1">
      <c r="A49" s="64" t="s">
        <v>129</v>
      </c>
      <c r="B49" s="65" t="s">
        <v>130</v>
      </c>
      <c r="C49" s="66"/>
      <c r="D49" s="66"/>
      <c r="E49" s="67">
        <v>0</v>
      </c>
      <c r="F49" s="67">
        <v>0.6</v>
      </c>
      <c r="G49" s="68">
        <v>0.6</v>
      </c>
      <c r="H49" s="35">
        <v>0</v>
      </c>
      <c r="I49" s="35">
        <f t="shared" si="1"/>
        <v>100</v>
      </c>
    </row>
    <row r="50" spans="1:9" ht="36" customHeight="1">
      <c r="A50" s="22" t="s">
        <v>9</v>
      </c>
      <c r="B50" s="16" t="s">
        <v>115</v>
      </c>
      <c r="C50" s="11">
        <v>11</v>
      </c>
      <c r="D50" s="11" t="s">
        <v>0</v>
      </c>
      <c r="E50" s="53">
        <v>23.7</v>
      </c>
      <c r="F50" s="53">
        <v>28.7</v>
      </c>
      <c r="G50" s="45">
        <v>28.6</v>
      </c>
      <c r="H50" s="35">
        <f t="shared" si="1"/>
        <v>121.09704641350211</v>
      </c>
      <c r="I50" s="35">
        <f t="shared" si="1"/>
        <v>99.651567944250871</v>
      </c>
    </row>
    <row r="51" spans="1:9" ht="36" customHeight="1" thickBot="1">
      <c r="A51" s="21" t="s">
        <v>7</v>
      </c>
      <c r="B51" s="18" t="s">
        <v>116</v>
      </c>
      <c r="C51" s="12">
        <v>11</v>
      </c>
      <c r="D51" s="12" t="s">
        <v>6</v>
      </c>
      <c r="E51" s="55">
        <v>9.4</v>
      </c>
      <c r="F51" s="55">
        <v>8.5</v>
      </c>
      <c r="G51" s="44">
        <v>8.5</v>
      </c>
      <c r="H51" s="34">
        <f t="shared" si="0"/>
        <v>90.425531914893611</v>
      </c>
      <c r="I51" s="34">
        <f t="shared" si="1"/>
        <v>100</v>
      </c>
    </row>
    <row r="52" spans="1:9" ht="20.100000000000001" customHeight="1" thickBot="1">
      <c r="A52" s="24" t="s">
        <v>5</v>
      </c>
      <c r="B52" s="38" t="s">
        <v>117</v>
      </c>
      <c r="C52" s="31">
        <v>12</v>
      </c>
      <c r="D52" s="28" t="s">
        <v>2</v>
      </c>
      <c r="E52" s="51">
        <f>E53</f>
        <v>1.9</v>
      </c>
      <c r="F52" s="52">
        <f>F53</f>
        <v>1.9</v>
      </c>
      <c r="G52" s="20">
        <f>G53</f>
        <v>1.9</v>
      </c>
      <c r="H52" s="20">
        <f t="shared" si="0"/>
        <v>100</v>
      </c>
      <c r="I52" s="20">
        <f t="shared" si="1"/>
        <v>100</v>
      </c>
    </row>
    <row r="53" spans="1:9" ht="36" customHeight="1" thickBot="1">
      <c r="A53" s="23" t="s">
        <v>4</v>
      </c>
      <c r="B53" s="36" t="s">
        <v>118</v>
      </c>
      <c r="C53" s="13">
        <v>12</v>
      </c>
      <c r="D53" s="13" t="s">
        <v>0</v>
      </c>
      <c r="E53" s="56">
        <v>1.9</v>
      </c>
      <c r="F53" s="56">
        <v>1.9</v>
      </c>
      <c r="G53" s="47">
        <v>1.9</v>
      </c>
      <c r="H53" s="37">
        <f t="shared" si="0"/>
        <v>100</v>
      </c>
      <c r="I53" s="37">
        <f t="shared" si="1"/>
        <v>100</v>
      </c>
    </row>
    <row r="54" spans="1:9" s="49" customFormat="1" ht="30.75" customHeight="1" thickBot="1">
      <c r="A54" s="70" t="s">
        <v>124</v>
      </c>
      <c r="B54" s="71"/>
      <c r="C54" s="72"/>
      <c r="D54" s="72"/>
      <c r="E54" s="57">
        <f>E52+E48+E42+E40+E37+E30+E28+E24+E18+E14+E5</f>
        <v>2142.6999999999998</v>
      </c>
      <c r="F54" s="58">
        <f>F52+F48+F42+F40+F37+F30+F28+F24+F18+F14+F5</f>
        <v>2396.6000000000004</v>
      </c>
      <c r="G54" s="39">
        <f>G5+G14+G18+G24+G28+G30+G37+G40+G42+G48+G52</f>
        <v>2353.2999999999997</v>
      </c>
      <c r="H54" s="48">
        <f t="shared" si="0"/>
        <v>109.82872077285668</v>
      </c>
      <c r="I54" s="50">
        <f t="shared" si="1"/>
        <v>98.193273804556426</v>
      </c>
    </row>
    <row r="55" spans="1:9" ht="30.75" customHeight="1"/>
  </sheetData>
  <autoFilter ref="A4:I54"/>
  <mergeCells count="2">
    <mergeCell ref="A54:D54"/>
    <mergeCell ref="A1:I1"/>
  </mergeCells>
  <pageMargins left="0.23622047244094491" right="0.19685039370078741" top="0.27559055118110237" bottom="0.35433070866141736" header="0.31496062992125984" footer="0.31496062992125984"/>
  <pageSetup paperSize="9" scale="51" fitToHeight="4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разделы </vt:lpstr>
      <vt:lpstr>'разделы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Черкашина Алена</cp:lastModifiedBy>
  <cp:lastPrinted>2024-05-24T10:22:17Z</cp:lastPrinted>
  <dcterms:created xsi:type="dcterms:W3CDTF">2019-10-31T13:51:55Z</dcterms:created>
  <dcterms:modified xsi:type="dcterms:W3CDTF">2024-05-24T10:22:18Z</dcterms:modified>
</cp:coreProperties>
</file>