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  <definedName name="_xlnm.Print_Titles" localSheetId="1">'для заполнения МУП, АО'!$5:$5</definedName>
    <definedName name="_xlnm.Print_Area" localSheetId="1">'для заполнения МУП, АО'!$A$1:$I$11</definedName>
  </definedNames>
  <calcPr calcId="152511"/>
</workbook>
</file>

<file path=xl/calcChain.xml><?xml version="1.0" encoding="utf-8"?>
<calcChain xmlns="http://schemas.openxmlformats.org/spreadsheetml/2006/main">
  <c r="L67" i="13" l="1"/>
  <c r="H67" i="13"/>
  <c r="L66" i="13"/>
  <c r="H66" i="13"/>
  <c r="L65" i="13"/>
  <c r="H65" i="13"/>
  <c r="L64" i="13"/>
  <c r="H64" i="13"/>
  <c r="L63" i="13"/>
  <c r="H63" i="13"/>
  <c r="L60" i="13"/>
  <c r="L61" i="13"/>
  <c r="H57" i="13"/>
  <c r="H58" i="13"/>
  <c r="H59" i="13"/>
  <c r="H60" i="13"/>
  <c r="H61" i="13"/>
  <c r="H56" i="13"/>
  <c r="I59" i="13" l="1"/>
  <c r="L59" i="13" s="1"/>
  <c r="I58" i="13"/>
  <c r="L58" i="13" s="1"/>
  <c r="I57" i="13"/>
  <c r="L57" i="13" s="1"/>
  <c r="I56" i="13"/>
  <c r="I54" i="13"/>
  <c r="L54" i="13" s="1"/>
  <c r="H54" i="13"/>
  <c r="I53" i="13"/>
  <c r="L53" i="13" s="1"/>
  <c r="H53" i="13"/>
  <c r="I52" i="13"/>
  <c r="L52" i="13" s="1"/>
  <c r="H52" i="13"/>
  <c r="I51" i="13"/>
  <c r="L51" i="13" s="1"/>
  <c r="H51" i="13"/>
  <c r="I50" i="13"/>
  <c r="L50" i="13" s="1"/>
  <c r="H50" i="13"/>
  <c r="I49" i="13"/>
  <c r="L49" i="13" s="1"/>
  <c r="H49" i="13"/>
  <c r="I48" i="13"/>
  <c r="L48" i="13" s="1"/>
  <c r="H48" i="13"/>
  <c r="I47" i="13"/>
  <c r="L47" i="13" s="1"/>
  <c r="H47" i="13"/>
  <c r="I46" i="13"/>
  <c r="L46" i="13" s="1"/>
  <c r="H46" i="13"/>
  <c r="I45" i="13"/>
  <c r="L45" i="13" s="1"/>
  <c r="H45" i="13"/>
  <c r="I44" i="13"/>
  <c r="L44" i="13" s="1"/>
  <c r="H44" i="13"/>
  <c r="I43" i="13"/>
  <c r="L43" i="13" s="1"/>
  <c r="H43" i="13"/>
  <c r="I42" i="13"/>
  <c r="L42" i="13" s="1"/>
  <c r="H42" i="13"/>
  <c r="I41" i="13"/>
  <c r="L41" i="13" s="1"/>
  <c r="H41" i="13"/>
  <c r="I40" i="13"/>
  <c r="L40" i="13" s="1"/>
  <c r="H40" i="13"/>
  <c r="I39" i="13"/>
  <c r="L39" i="13" s="1"/>
  <c r="H39" i="13"/>
  <c r="I38" i="13"/>
  <c r="L38" i="13" s="1"/>
  <c r="H38" i="13"/>
  <c r="I37" i="13"/>
  <c r="L37" i="13" s="1"/>
  <c r="H37" i="13"/>
  <c r="I36" i="13"/>
  <c r="L36" i="13" s="1"/>
  <c r="H36" i="13"/>
  <c r="L56" i="13" l="1"/>
  <c r="I34" i="13"/>
  <c r="L34" i="13" s="1"/>
  <c r="H34" i="13"/>
  <c r="I33" i="13"/>
  <c r="L33" i="13" s="1"/>
  <c r="H33" i="13"/>
  <c r="I32" i="13"/>
  <c r="L32" i="13" s="1"/>
  <c r="H32" i="13"/>
  <c r="I31" i="13"/>
  <c r="L31" i="13" s="1"/>
  <c r="H31" i="13"/>
  <c r="I30" i="13"/>
  <c r="L30" i="13" s="1"/>
  <c r="H30" i="13"/>
  <c r="I29" i="13"/>
  <c r="L29" i="13" s="1"/>
  <c r="H29" i="13"/>
  <c r="I28" i="13"/>
  <c r="L28" i="13" s="1"/>
  <c r="H28" i="13"/>
  <c r="I27" i="13"/>
  <c r="L27" i="13" s="1"/>
  <c r="H27" i="13"/>
  <c r="I26" i="13"/>
  <c r="L26" i="13" s="1"/>
  <c r="H26" i="13"/>
  <c r="I25" i="13"/>
  <c r="L25" i="13" s="1"/>
  <c r="H25" i="13"/>
  <c r="I24" i="13"/>
  <c r="L24" i="13" s="1"/>
  <c r="H24" i="13"/>
  <c r="I23" i="13"/>
  <c r="L23" i="13" s="1"/>
  <c r="H23" i="13"/>
  <c r="I22" i="13"/>
  <c r="L22" i="13" s="1"/>
  <c r="H22" i="13"/>
  <c r="I21" i="13"/>
  <c r="L21" i="13" s="1"/>
  <c r="H21" i="13"/>
  <c r="I20" i="13"/>
  <c r="L20" i="13" s="1"/>
  <c r="H20" i="13"/>
  <c r="I19" i="13"/>
  <c r="L19" i="13" s="1"/>
  <c r="H19" i="13"/>
  <c r="I18" i="13"/>
  <c r="L18" i="13" s="1"/>
  <c r="H18" i="13"/>
  <c r="I17" i="13"/>
  <c r="L17" i="13" s="1"/>
  <c r="H17" i="13"/>
  <c r="I16" i="13"/>
  <c r="L16" i="13" s="1"/>
  <c r="H16" i="13"/>
  <c r="I15" i="13"/>
  <c r="L15" i="13" s="1"/>
  <c r="H15" i="13"/>
  <c r="I14" i="13"/>
  <c r="L14" i="13" s="1"/>
  <c r="H14" i="13"/>
  <c r="I13" i="13"/>
  <c r="L13" i="13" s="1"/>
  <c r="H13" i="13"/>
  <c r="I12" i="13"/>
  <c r="L12" i="13" s="1"/>
  <c r="H12" i="13"/>
  <c r="I11" i="13"/>
  <c r="H11" i="13"/>
  <c r="L11" i="13" l="1"/>
</calcChain>
</file>

<file path=xl/sharedStrings.xml><?xml version="1.0" encoding="utf-8"?>
<sst xmlns="http://schemas.openxmlformats.org/spreadsheetml/2006/main" count="217" uniqueCount="111">
  <si>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</si>
  <si>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</si>
  <si>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</si>
  <si>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</si>
  <si>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</si>
  <si>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Наименование рынка присутствия хозяйствующего субъекта</t>
  </si>
  <si>
    <t>Кол-во предоставленных услуг, единиц</t>
  </si>
  <si>
    <t>По хозяйствующиим субъектам</t>
  </si>
  <si>
    <t>Объем поступивших денежный средств (тыс. рублей)</t>
  </si>
  <si>
    <t>Всего</t>
  </si>
  <si>
    <t>в т.ч. из внебюджетных источников (платные услуги)</t>
  </si>
  <si>
    <t xml:space="preserve">в т.ч. общий объём выделенных бюджетных средств (содержание организации, заработная плата)  </t>
  </si>
  <si>
    <t>Рынок услуг дошкольного образования</t>
  </si>
  <si>
    <t>Приложение 1</t>
  </si>
  <si>
    <t>(наименование муниципального образования)</t>
  </si>
  <si>
    <t>Выручка от реализации товаров/ работ/ услуг (в стоимостном выражении), в тыс. рублей</t>
  </si>
  <si>
    <t>Муниципальное образование, в ведении которого находится предприятие</t>
  </si>
  <si>
    <t>Рынок услуг общего образования</t>
  </si>
  <si>
    <t>Рынок услуг дополнительного образования детей (кружки, секции и пр.)</t>
  </si>
  <si>
    <t>Прочие сферы</t>
  </si>
  <si>
    <t xml:space="preserve">ИНН </t>
  </si>
  <si>
    <t>ОКВЭД</t>
  </si>
  <si>
    <t>ИНН</t>
  </si>
  <si>
    <t>Суммарный объем государственного 
(со стороны субъекта РФ и муниципальных образований) финансирования хозяйствующего субъекта, в рублях</t>
  </si>
  <si>
    <t>Суммарная доля участия (собственности) государства 
(субъекта РФ и муниципалитетов) в хозяйствующем субъекте, в процентах</t>
  </si>
  <si>
    <t>Наименование хозяйствующего субъекта (МУП, АО, ООО)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</si>
  <si>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2023год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</si>
  <si>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2023 год</t>
  </si>
  <si>
    <t>МБДОУ «Детский сад № 2"Умка"г.Нового Оскола Белгородской области"</t>
  </si>
  <si>
    <t>85.11</t>
  </si>
  <si>
    <t>МБДОУ «Детский сад № 3 комбинированного вида г. Нового Оскола Белгородской области»</t>
  </si>
  <si>
    <t>МБДОУ «Детский сад № 6"Пчёлка"г.Нового Осколо Белгородской области"</t>
  </si>
  <si>
    <t>МБДОУ «Детский сад № 8 комбинированного вида Новооскольского района Белгородской области»</t>
  </si>
  <si>
    <t>МБДОУ «Детский сад № 9 комбинированного вида г. Нового Оскола Белгородской области»</t>
  </si>
  <si>
    <t>МБДОУ «Детский сад № 10 "Мозаика" г. Нового Оскола Белгородской области»</t>
  </si>
  <si>
    <t>МБДОУ «Детский сад комбинированного вида с. Великомихайловка Новооскольского района Белгородской области»</t>
  </si>
  <si>
    <t>МБДОУ «Детский сад х. Мосьпанов Новооскольского района Белгородской области»</t>
  </si>
  <si>
    <t>МБДОУ «Детский сад с. Ниновка Новооскольского района Белгородской области»</t>
  </si>
  <si>
    <t>МБДОУ «Детский сад с. Оскольское Новооскольского района Белгородской области»</t>
  </si>
  <si>
    <t>МБДОУ «Детский сад с. Яковлевка Новооскольского района Белгородской области»</t>
  </si>
  <si>
    <t>85.14</t>
  </si>
  <si>
    <t>МБОУ «Васильдольская основная общеобразовательная школа Новооскольского городского  округа»</t>
  </si>
  <si>
    <t>85.13</t>
  </si>
  <si>
    <t>МБОУ «Глинновская средняя общеобразовательная школа Новооскольского городского  округа»</t>
  </si>
  <si>
    <t>МБОУ "Голубинская средняя общеобразовательная школа Новооскольского городского  округа"</t>
  </si>
  <si>
    <t>МБОУ «Львовская средняя общеобразовательная школа Новооскольского городского  округа»</t>
  </si>
  <si>
    <t>МБОУ «Немцевская основная общеобразовательная школа Новооскольского городского  округа»</t>
  </si>
  <si>
    <t xml:space="preserve">МБОУ «Новобезгинская средняя общеобразовательная школа Новооскольского городского  округа» </t>
  </si>
  <si>
    <t>МБОУ «Ольховатская основная общеобразовательная школа Новооскольского городского  округа»</t>
  </si>
  <si>
    <t>МБОУ «Старобезгинская средняя общеобразовательная школа Новооскольского городского  округа»</t>
  </si>
  <si>
    <t>МБОУ «Тростенецкая средняя общеобразовательная школа Новооскольского городского  округа»</t>
  </si>
  <si>
    <t>МБОУ «Шараповская средняя общеобразовательная школа Новооскольского городского  округа»</t>
  </si>
  <si>
    <t>МБОУ «Ярская средняя общеобразовательная школа Новооскольского района Белгородской области»</t>
  </si>
  <si>
    <t>МБОУ «Средняя общеобразовательная школа № 4 г. Новый Оскол Белгородской области»</t>
  </si>
  <si>
    <t>рынок услуг дошкольного образования</t>
  </si>
  <si>
    <t>МБОУ «Средняя общеобразовательная школа № 1 с углубленным изучением отдельных предметов имени Княжны Ольги Николаевны Романовой» г. Новый Оскол Белгородской области</t>
  </si>
  <si>
    <t>МБОУ «Средняя общеобразовательная школа № 3» г. Новый Оскол Белгородской области</t>
  </si>
  <si>
    <t>МБОУ «Богородская основная общеобразовательная школа Новооскольского городского  округа»</t>
  </si>
  <si>
    <t>МБОУ «Великомихайловская средняя общеобразовательная школа Новооскольского городского  округа имени Г.Т. Ильченко»</t>
  </si>
  <si>
    <t>МБОУ «Голубинская средняя общеобразовательная школа Новооскольского городского  округа»</t>
  </si>
  <si>
    <t>МБОУ «Львовская средняя общеобразовательная школа  Новооскольского городского  округа»</t>
  </si>
  <si>
    <t>МБОУ «Немцевская основная общеобразовательная школа  Новооскольского городского  округа»</t>
  </si>
  <si>
    <t xml:space="preserve">МБОУ «Новобезгинская средняя общеобразовательная школа  Новооскольского городского  округа» </t>
  </si>
  <si>
    <t>МБОУ «Оскольская основная общеобразовательная школа  Новооскольского городского  округа»</t>
  </si>
  <si>
    <t>МБОУ «Прибрежная основная общеобразовательная школа  Новооскольского городского  округа»</t>
  </si>
  <si>
    <t>МБОУ «Старобезгинская средняя общеобразовательная школа  Новооскольского городского  округа»</t>
  </si>
  <si>
    <t>МБОУ «Тростенецкая средняя общеобразовательная школа  Новооскольского городского  округа»</t>
  </si>
  <si>
    <t>МБОУ «Шараповская средняя общеобразовательная школа  Новооскольского городского  округа»</t>
  </si>
  <si>
    <t>МБОУ «Ярская средняя общеобразовательная школа  Новооскольского городского  округа»</t>
  </si>
  <si>
    <t>рынок услуг общего образования</t>
  </si>
  <si>
    <t xml:space="preserve">МБОУ «Беломестненская средняя общеобразовательная школа Новооскольского городского  округа» </t>
  </si>
  <si>
    <t>МБУДО «Дом детского творчества Новооскольского района Белгородской области»</t>
  </si>
  <si>
    <t>85.41</t>
  </si>
  <si>
    <t>рынок услуг дополнительного образования детей</t>
  </si>
  <si>
    <t>МБУДО «Детско-юношеская спортивная школа Новооскольского района Белгородской области»</t>
  </si>
  <si>
    <t>85.41.1</t>
  </si>
  <si>
    <t>МБУДО «Станция юных техников Новооскольского района Белгородской области»</t>
  </si>
  <si>
    <t>МБУДО «Станция юных натуралистов Новооскольского района Белгородской области»</t>
  </si>
  <si>
    <t>Муниципальное казенное учреждение дополнительного образования «Великомихайловская школа искусств»</t>
  </si>
  <si>
    <t>3114006851</t>
  </si>
  <si>
    <t xml:space="preserve">85.41 </t>
  </si>
  <si>
    <t>Муниципальное казенное учреждение дополнительного образования «Новооскольская школа искусств имени Н.И. Платонова»</t>
  </si>
  <si>
    <t>3114004533</t>
  </si>
  <si>
    <t>Муниципальное казенное учреждение культуры «Новооскольская клубная система»</t>
  </si>
  <si>
    <t>3114008383</t>
  </si>
  <si>
    <t>90.04.3</t>
  </si>
  <si>
    <t>Рынок услуг в сфере культуры и туризма</t>
  </si>
  <si>
    <t>Муниципальное казенное учреждение культуры «Центральная библиотека Новооскольского городского округа»</t>
  </si>
  <si>
    <t>3114008376</t>
  </si>
  <si>
    <t>91.01</t>
  </si>
  <si>
    <t>Муниципальное казенное учреждение культуры «Великомихайловский музей им. Первой Конной армии»</t>
  </si>
  <si>
    <t>3114008577</t>
  </si>
  <si>
    <t>91.02</t>
  </si>
  <si>
    <t>Муниципальное казенное учреждение культуры «Новооскольский Краеведческий музей"</t>
  </si>
  <si>
    <t>3100012774</t>
  </si>
  <si>
    <t>Муниципальное бюджетное учреждение «Новооскольский центр искусств и ремесел"</t>
  </si>
  <si>
    <t>3100017846</t>
  </si>
  <si>
    <t>90.03</t>
  </si>
  <si>
    <t>Рынок выполнения работ по благоустройству городской среды</t>
  </si>
  <si>
    <t>МБУ "Нговооскольское благоустройство"</t>
  </si>
  <si>
    <t>81.29.9</t>
  </si>
  <si>
    <t>МУП "ЖКХ"</t>
  </si>
  <si>
    <t>38.21</t>
  </si>
  <si>
    <t>Новооскольский городской округ</t>
  </si>
  <si>
    <t>Рынок услуг жилищно-коммунального хозяйства</t>
  </si>
  <si>
    <t>АО "Тепловая компания"</t>
  </si>
  <si>
    <t>35.30.14</t>
  </si>
  <si>
    <t>Рынок социальных услуг</t>
  </si>
  <si>
    <t>МКУСОССЗН «Комплексный центр социального обслуживания населения Новооскольский городской округ»</t>
  </si>
  <si>
    <t>88.10</t>
  </si>
  <si>
    <t>рынок социальных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</si>
</sst>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0.0"/>
    <numFmt numFmtId="167" formatCode="[$-419]General"/>
    <numFmt numFmtId="168" formatCode="000000"/>
    <numFmt numFmtId="169" formatCode="0.000"/>
    <numFmt numFmtId="170" formatCode="_-* #,##0.0\ _₽_-;\-* #,##0.0\ _₽_-;_-* &quot;-&quot;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9" fillId="0" borderId="0" applyFont="0" applyFill="0" applyBorder="0" applyAlignment="0" applyProtection="0"/>
    <xf numFmtId="0" fontId="10" fillId="0" borderId="0"/>
    <xf numFmtId="0" fontId="3" fillId="0" borderId="0"/>
    <xf numFmtId="0" fontId="11" fillId="0" borderId="0"/>
    <xf numFmtId="167" fontId="17" fillId="0" borderId="0" applyBorder="0" applyProtection="0"/>
    <xf numFmtId="0" fontId="2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0" fontId="4" fillId="0" borderId="1" xfId="0" applyNumberFormat="1" applyFont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70" fontId="4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7"/>
    <cellStyle name="Обычный 3" xfId="3"/>
    <cellStyle name="Обычный 3 2" xfId="8"/>
    <cellStyle name="Обычный 4" xfId="6"/>
    <cellStyle name="Обычный 5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67" zoomScale="70" zoomScaleNormal="70" workbookViewId="0">
      <selection activeCell="L78" sqref="L78"/>
    </sheetView>
  </sheetViews>
  <sheetFormatPr defaultColWidth="9.140625" defaultRowHeight="15.75" x14ac:dyDescent="0.25"/>
  <cols>
    <col min="1" max="1" width="9.140625" style="17"/>
    <col min="2" max="2" width="18.85546875" style="21" customWidth="1"/>
    <col min="3" max="3" width="15.28515625" style="21" customWidth="1"/>
    <col min="4" max="4" width="10.5703125" style="21" customWidth="1"/>
    <col min="5" max="5" width="13.140625" style="17" customWidth="1"/>
    <col min="6" max="6" width="19.28515625" style="18" customWidth="1"/>
    <col min="7" max="7" width="21" style="18" customWidth="1"/>
    <col min="8" max="8" width="16.140625" style="18" customWidth="1"/>
    <col min="9" max="9" width="15.140625" style="18" customWidth="1"/>
    <col min="10" max="10" width="19.140625" style="18" customWidth="1"/>
    <col min="11" max="12" width="20.28515625" style="18" customWidth="1"/>
    <col min="13" max="13" width="17.7109375" style="18" customWidth="1"/>
    <col min="14" max="14" width="18.42578125" style="18" customWidth="1"/>
    <col min="15" max="15" width="13.85546875" style="18" customWidth="1"/>
    <col min="16" max="16" width="15.140625" style="18" customWidth="1"/>
    <col min="17" max="17" width="14.42578125" style="18" customWidth="1"/>
    <col min="18" max="16384" width="9.140625" style="18"/>
  </cols>
  <sheetData>
    <row r="1" spans="1:12" ht="18" customHeight="1" x14ac:dyDescent="0.25">
      <c r="L1" s="26" t="s">
        <v>13</v>
      </c>
    </row>
    <row r="2" spans="1:12" ht="37.5" customHeight="1" x14ac:dyDescent="0.2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3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7.25" customHeight="1" x14ac:dyDescent="0.2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x14ac:dyDescent="0.25">
      <c r="A5" s="27"/>
      <c r="B5" s="27"/>
      <c r="C5" s="27"/>
      <c r="D5" s="27"/>
      <c r="E5" s="27"/>
      <c r="F5" s="35"/>
      <c r="G5" s="28"/>
      <c r="H5" s="28"/>
      <c r="I5" s="28"/>
      <c r="J5" s="28"/>
      <c r="K5" s="28"/>
      <c r="L5" s="29"/>
    </row>
    <row r="6" spans="1:12" ht="37.5" customHeight="1" x14ac:dyDescent="0.25">
      <c r="A6" s="62" t="s">
        <v>0</v>
      </c>
      <c r="B6" s="62" t="s">
        <v>1</v>
      </c>
      <c r="C6" s="62" t="s">
        <v>20</v>
      </c>
      <c r="D6" s="62" t="s">
        <v>21</v>
      </c>
      <c r="E6" s="62" t="s">
        <v>2</v>
      </c>
      <c r="F6" s="62" t="s">
        <v>5</v>
      </c>
      <c r="G6" s="67" t="s">
        <v>7</v>
      </c>
      <c r="H6" s="68"/>
      <c r="I6" s="68"/>
      <c r="J6" s="68"/>
      <c r="K6" s="68"/>
      <c r="L6" s="69"/>
    </row>
    <row r="7" spans="1:12" ht="39.75" customHeight="1" x14ac:dyDescent="0.25">
      <c r="A7" s="63"/>
      <c r="B7" s="63"/>
      <c r="C7" s="63"/>
      <c r="D7" s="63"/>
      <c r="E7" s="63"/>
      <c r="F7" s="63"/>
      <c r="G7" s="62" t="s">
        <v>6</v>
      </c>
      <c r="H7" s="65" t="s">
        <v>4</v>
      </c>
      <c r="I7" s="67" t="s">
        <v>8</v>
      </c>
      <c r="J7" s="68"/>
      <c r="K7" s="69"/>
      <c r="L7" s="65" t="s">
        <v>3</v>
      </c>
    </row>
    <row r="8" spans="1:12" ht="153" customHeight="1" x14ac:dyDescent="0.25">
      <c r="A8" s="64"/>
      <c r="B8" s="64"/>
      <c r="C8" s="64"/>
      <c r="D8" s="64"/>
      <c r="E8" s="64"/>
      <c r="F8" s="64"/>
      <c r="G8" s="64"/>
      <c r="H8" s="66"/>
      <c r="I8" s="19" t="s">
        <v>9</v>
      </c>
      <c r="J8" s="19" t="s">
        <v>11</v>
      </c>
      <c r="K8" s="19" t="s">
        <v>10</v>
      </c>
      <c r="L8" s="66"/>
    </row>
    <row r="9" spans="1:12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36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</row>
    <row r="10" spans="1:12" ht="21" customHeight="1" x14ac:dyDescent="0.25">
      <c r="A10" s="78" t="s">
        <v>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04.25" customHeight="1" x14ac:dyDescent="0.25">
      <c r="A11" s="8">
        <v>1</v>
      </c>
      <c r="B11" s="31" t="s">
        <v>28</v>
      </c>
      <c r="C11" s="22">
        <v>3114006033</v>
      </c>
      <c r="D11" s="22" t="s">
        <v>29</v>
      </c>
      <c r="E11" s="11">
        <v>100</v>
      </c>
      <c r="F11" s="37" t="s">
        <v>54</v>
      </c>
      <c r="G11" s="15">
        <v>149</v>
      </c>
      <c r="H11" s="32">
        <f>G11/1314*100</f>
        <v>11.339421613394215</v>
      </c>
      <c r="I11" s="20">
        <f>J11+K11</f>
        <v>33749.9</v>
      </c>
      <c r="J11" s="33">
        <v>32183.599999999999</v>
      </c>
      <c r="K11" s="33">
        <v>1566.3</v>
      </c>
      <c r="L11" s="14">
        <f>I11/257280*100</f>
        <v>13.117964863184081</v>
      </c>
    </row>
    <row r="12" spans="1:12" ht="121.5" customHeight="1" x14ac:dyDescent="0.25">
      <c r="A12" s="8">
        <v>2</v>
      </c>
      <c r="B12" s="31" t="s">
        <v>30</v>
      </c>
      <c r="C12" s="22">
        <v>3114006040</v>
      </c>
      <c r="D12" s="22" t="s">
        <v>29</v>
      </c>
      <c r="E12" s="11">
        <v>100</v>
      </c>
      <c r="F12" s="37" t="s">
        <v>54</v>
      </c>
      <c r="G12" s="15">
        <v>126</v>
      </c>
      <c r="H12" s="32">
        <f>G12/1314*100</f>
        <v>9.5890410958904102</v>
      </c>
      <c r="I12" s="20">
        <f t="shared" ref="I12:I34" si="0">J12+K12</f>
        <v>27383.3</v>
      </c>
      <c r="J12" s="33">
        <v>25985.599999999999</v>
      </c>
      <c r="K12" s="33">
        <v>1397.7</v>
      </c>
      <c r="L12" s="14">
        <f t="shared" ref="L12:L34" si="1">I12/257280*100</f>
        <v>10.643384639303482</v>
      </c>
    </row>
    <row r="13" spans="1:12" ht="107.25" customHeight="1" x14ac:dyDescent="0.25">
      <c r="A13" s="8">
        <v>3</v>
      </c>
      <c r="B13" s="31" t="s">
        <v>31</v>
      </c>
      <c r="C13" s="22">
        <v>3114006058</v>
      </c>
      <c r="D13" s="22" t="s">
        <v>29</v>
      </c>
      <c r="E13" s="11">
        <v>100</v>
      </c>
      <c r="F13" s="37" t="s">
        <v>54</v>
      </c>
      <c r="G13" s="15">
        <v>139</v>
      </c>
      <c r="H13" s="32">
        <f t="shared" ref="H13:H34" si="2">G13/1314*100</f>
        <v>10.578386605783866</v>
      </c>
      <c r="I13" s="20">
        <f t="shared" si="0"/>
        <v>28141.100000000002</v>
      </c>
      <c r="J13" s="33">
        <v>26855.9</v>
      </c>
      <c r="K13" s="33">
        <v>1285.2</v>
      </c>
      <c r="L13" s="14">
        <f t="shared" si="1"/>
        <v>10.937927549751244</v>
      </c>
    </row>
    <row r="14" spans="1:12" ht="132.75" customHeight="1" x14ac:dyDescent="0.25">
      <c r="A14" s="8">
        <v>4</v>
      </c>
      <c r="B14" s="31" t="s">
        <v>32</v>
      </c>
      <c r="C14" s="22">
        <v>3114006065</v>
      </c>
      <c r="D14" s="22" t="s">
        <v>29</v>
      </c>
      <c r="E14" s="11">
        <v>100</v>
      </c>
      <c r="F14" s="37" t="s">
        <v>54</v>
      </c>
      <c r="G14" s="15">
        <v>61</v>
      </c>
      <c r="H14" s="32">
        <f t="shared" si="2"/>
        <v>4.6423135464231349</v>
      </c>
      <c r="I14" s="20">
        <f t="shared" si="0"/>
        <v>20739.399999999998</v>
      </c>
      <c r="J14" s="33">
        <v>20059.3</v>
      </c>
      <c r="K14" s="33">
        <v>680.1</v>
      </c>
      <c r="L14" s="14">
        <f t="shared" si="1"/>
        <v>8.0610230099502473</v>
      </c>
    </row>
    <row r="15" spans="1:12" ht="117.75" customHeight="1" x14ac:dyDescent="0.25">
      <c r="A15" s="8">
        <v>5</v>
      </c>
      <c r="B15" s="31" t="s">
        <v>33</v>
      </c>
      <c r="C15" s="22">
        <v>3114006072</v>
      </c>
      <c r="D15" s="22" t="s">
        <v>29</v>
      </c>
      <c r="E15" s="11">
        <v>100</v>
      </c>
      <c r="F15" s="37" t="s">
        <v>54</v>
      </c>
      <c r="G15" s="15">
        <v>160</v>
      </c>
      <c r="H15" s="32">
        <f t="shared" si="2"/>
        <v>12.176560121765601</v>
      </c>
      <c r="I15" s="20">
        <f t="shared" si="0"/>
        <v>31178.300000000003</v>
      </c>
      <c r="J15" s="33">
        <v>29606.400000000001</v>
      </c>
      <c r="K15" s="33">
        <v>1571.9</v>
      </c>
      <c r="L15" s="14">
        <f t="shared" si="1"/>
        <v>12.118431281094528</v>
      </c>
    </row>
    <row r="16" spans="1:12" ht="96.75" customHeight="1" x14ac:dyDescent="0.25">
      <c r="A16" s="8">
        <v>6</v>
      </c>
      <c r="B16" s="31" t="s">
        <v>34</v>
      </c>
      <c r="C16" s="22">
        <v>3114005784</v>
      </c>
      <c r="D16" s="22" t="s">
        <v>29</v>
      </c>
      <c r="E16" s="11">
        <v>100</v>
      </c>
      <c r="F16" s="37" t="s">
        <v>54</v>
      </c>
      <c r="G16" s="15">
        <v>251</v>
      </c>
      <c r="H16" s="32">
        <f t="shared" si="2"/>
        <v>19.101978691019784</v>
      </c>
      <c r="I16" s="20">
        <f t="shared" si="0"/>
        <v>38454.200000000004</v>
      </c>
      <c r="J16" s="33">
        <v>36127.4</v>
      </c>
      <c r="K16" s="33">
        <v>2326.8000000000002</v>
      </c>
      <c r="L16" s="14">
        <f t="shared" si="1"/>
        <v>14.946439676616919</v>
      </c>
    </row>
    <row r="17" spans="1:14" ht="166.5" customHeight="1" x14ac:dyDescent="0.25">
      <c r="A17" s="8">
        <v>7</v>
      </c>
      <c r="B17" s="31" t="s">
        <v>35</v>
      </c>
      <c r="C17" s="22">
        <v>3114006107</v>
      </c>
      <c r="D17" s="22" t="s">
        <v>29</v>
      </c>
      <c r="E17" s="11">
        <v>100</v>
      </c>
      <c r="F17" s="37" t="s">
        <v>54</v>
      </c>
      <c r="G17" s="15">
        <v>78</v>
      </c>
      <c r="H17" s="32">
        <f t="shared" si="2"/>
        <v>5.93607305936073</v>
      </c>
      <c r="I17" s="20">
        <f t="shared" si="0"/>
        <v>15891.800000000001</v>
      </c>
      <c r="J17" s="33">
        <v>15187.6</v>
      </c>
      <c r="K17" s="33">
        <v>704.2</v>
      </c>
      <c r="L17" s="14">
        <f t="shared" si="1"/>
        <v>6.1768501243781095</v>
      </c>
    </row>
    <row r="18" spans="1:14" ht="118.5" customHeight="1" x14ac:dyDescent="0.25">
      <c r="A18" s="8">
        <v>8</v>
      </c>
      <c r="B18" s="31" t="s">
        <v>36</v>
      </c>
      <c r="C18" s="22">
        <v>3114006121</v>
      </c>
      <c r="D18" s="22" t="s">
        <v>29</v>
      </c>
      <c r="E18" s="11">
        <v>100</v>
      </c>
      <c r="F18" s="37" t="s">
        <v>54</v>
      </c>
      <c r="G18" s="15">
        <v>13</v>
      </c>
      <c r="H18" s="32">
        <f t="shared" si="2"/>
        <v>0.98934550989345504</v>
      </c>
      <c r="I18" s="20">
        <f t="shared" si="0"/>
        <v>4296.6000000000004</v>
      </c>
      <c r="J18" s="33">
        <v>4136.1000000000004</v>
      </c>
      <c r="K18" s="33">
        <v>160.5</v>
      </c>
      <c r="L18" s="14">
        <f t="shared" si="1"/>
        <v>1.6700093283582091</v>
      </c>
    </row>
    <row r="19" spans="1:14" ht="114" customHeight="1" x14ac:dyDescent="0.25">
      <c r="A19" s="8">
        <v>9</v>
      </c>
      <c r="B19" s="31" t="s">
        <v>37</v>
      </c>
      <c r="C19" s="22">
        <v>3114006139</v>
      </c>
      <c r="D19" s="22" t="s">
        <v>29</v>
      </c>
      <c r="E19" s="11">
        <v>100</v>
      </c>
      <c r="F19" s="37" t="s">
        <v>54</v>
      </c>
      <c r="G19" s="15">
        <v>30</v>
      </c>
      <c r="H19" s="32">
        <f t="shared" si="2"/>
        <v>2.2831050228310499</v>
      </c>
      <c r="I19" s="20">
        <f t="shared" si="0"/>
        <v>6203.3</v>
      </c>
      <c r="J19" s="33">
        <v>5878.5</v>
      </c>
      <c r="K19" s="33">
        <v>324.8</v>
      </c>
      <c r="L19" s="14">
        <f t="shared" si="1"/>
        <v>2.4111085199004978</v>
      </c>
    </row>
    <row r="20" spans="1:14" ht="129" customHeight="1" x14ac:dyDescent="0.25">
      <c r="A20" s="8">
        <v>10</v>
      </c>
      <c r="B20" s="31" t="s">
        <v>38</v>
      </c>
      <c r="C20" s="22">
        <v>3114006160</v>
      </c>
      <c r="D20" s="22" t="s">
        <v>29</v>
      </c>
      <c r="E20" s="11">
        <v>100</v>
      </c>
      <c r="F20" s="37" t="s">
        <v>54</v>
      </c>
      <c r="G20" s="15">
        <v>33</v>
      </c>
      <c r="H20" s="32">
        <f t="shared" si="2"/>
        <v>2.5114155251141552</v>
      </c>
      <c r="I20" s="20">
        <f t="shared" si="0"/>
        <v>5957.6</v>
      </c>
      <c r="J20" s="33">
        <v>5580</v>
      </c>
      <c r="K20" s="33">
        <v>377.6</v>
      </c>
      <c r="L20" s="14">
        <f t="shared" si="1"/>
        <v>2.3156094527363185</v>
      </c>
    </row>
    <row r="21" spans="1:14" ht="120.75" customHeight="1" x14ac:dyDescent="0.25">
      <c r="A21" s="8">
        <v>11</v>
      </c>
      <c r="B21" s="31" t="s">
        <v>39</v>
      </c>
      <c r="C21" s="22">
        <v>3114005819</v>
      </c>
      <c r="D21" s="22" t="s">
        <v>29</v>
      </c>
      <c r="E21" s="11">
        <v>100</v>
      </c>
      <c r="F21" s="37" t="s">
        <v>54</v>
      </c>
      <c r="G21" s="15">
        <v>16</v>
      </c>
      <c r="H21" s="32">
        <f t="shared" si="2"/>
        <v>1.2176560121765601</v>
      </c>
      <c r="I21" s="20">
        <f t="shared" si="0"/>
        <v>5539.4</v>
      </c>
      <c r="J21" s="33">
        <v>5330</v>
      </c>
      <c r="K21" s="33">
        <v>209.4</v>
      </c>
      <c r="L21" s="14">
        <f t="shared" si="1"/>
        <v>2.1530628109452734</v>
      </c>
    </row>
    <row r="22" spans="1:14" ht="128.25" customHeight="1" x14ac:dyDescent="0.25">
      <c r="A22" s="8">
        <v>12</v>
      </c>
      <c r="B22" s="34" t="s">
        <v>70</v>
      </c>
      <c r="C22" s="22">
        <v>3114005777</v>
      </c>
      <c r="D22" s="22" t="s">
        <v>40</v>
      </c>
      <c r="E22" s="11">
        <v>100</v>
      </c>
      <c r="F22" s="37" t="s">
        <v>54</v>
      </c>
      <c r="G22" s="15">
        <v>29</v>
      </c>
      <c r="H22" s="32">
        <f t="shared" si="2"/>
        <v>2.2070015220700152</v>
      </c>
      <c r="I22" s="20">
        <f t="shared" si="0"/>
        <v>3857.1</v>
      </c>
      <c r="J22" s="33">
        <v>3564.1</v>
      </c>
      <c r="K22" s="33">
        <v>293</v>
      </c>
      <c r="L22" s="14">
        <f t="shared" si="1"/>
        <v>1.4991837686567164</v>
      </c>
      <c r="N22" s="23"/>
    </row>
    <row r="23" spans="1:14" ht="132" customHeight="1" x14ac:dyDescent="0.25">
      <c r="A23" s="8">
        <v>13</v>
      </c>
      <c r="B23" s="34" t="s">
        <v>41</v>
      </c>
      <c r="C23" s="22">
        <v>3114005689</v>
      </c>
      <c r="D23" s="22" t="s">
        <v>42</v>
      </c>
      <c r="E23" s="11">
        <v>100</v>
      </c>
      <c r="F23" s="37" t="s">
        <v>54</v>
      </c>
      <c r="G23" s="15">
        <v>15</v>
      </c>
      <c r="H23" s="32">
        <f t="shared" si="2"/>
        <v>1.1415525114155249</v>
      </c>
      <c r="I23" s="20">
        <f t="shared" si="0"/>
        <v>1802.3</v>
      </c>
      <c r="J23" s="33">
        <v>1634.7</v>
      </c>
      <c r="K23" s="33">
        <v>167.6</v>
      </c>
      <c r="L23" s="14">
        <f t="shared" si="1"/>
        <v>0.70052083333333326</v>
      </c>
    </row>
    <row r="24" spans="1:14" ht="139.5" customHeight="1" x14ac:dyDescent="0.25">
      <c r="A24" s="8">
        <v>14</v>
      </c>
      <c r="B24" s="34" t="s">
        <v>43</v>
      </c>
      <c r="C24" s="22">
        <v>3114005738</v>
      </c>
      <c r="D24" s="22" t="s">
        <v>40</v>
      </c>
      <c r="E24" s="11">
        <v>100</v>
      </c>
      <c r="F24" s="37" t="s">
        <v>54</v>
      </c>
      <c r="G24" s="15">
        <v>7</v>
      </c>
      <c r="H24" s="32">
        <f t="shared" si="2"/>
        <v>0.53272450532724502</v>
      </c>
      <c r="I24" s="20">
        <f t="shared" si="0"/>
        <v>1877.5</v>
      </c>
      <c r="J24" s="33">
        <v>1829.9</v>
      </c>
      <c r="K24" s="33">
        <v>47.6</v>
      </c>
      <c r="L24" s="14">
        <f t="shared" si="1"/>
        <v>0.72974968905472637</v>
      </c>
      <c r="N24" s="23"/>
    </row>
    <row r="25" spans="1:14" ht="136.5" customHeight="1" x14ac:dyDescent="0.25">
      <c r="A25" s="8">
        <v>15</v>
      </c>
      <c r="B25" s="34" t="s">
        <v>44</v>
      </c>
      <c r="C25" s="22">
        <v>3114005745</v>
      </c>
      <c r="D25" s="22" t="s">
        <v>40</v>
      </c>
      <c r="E25" s="11">
        <v>100</v>
      </c>
      <c r="F25" s="37" t="s">
        <v>54</v>
      </c>
      <c r="G25" s="15">
        <v>41</v>
      </c>
      <c r="H25" s="32">
        <f t="shared" si="2"/>
        <v>3.1202435312024352</v>
      </c>
      <c r="I25" s="20">
        <f t="shared" si="0"/>
        <v>4445.8999999999996</v>
      </c>
      <c r="J25" s="33">
        <v>4093</v>
      </c>
      <c r="K25" s="33">
        <v>352.9</v>
      </c>
      <c r="L25" s="14">
        <f t="shared" si="1"/>
        <v>1.7280394900497511</v>
      </c>
    </row>
    <row r="26" spans="1:14" ht="130.5" customHeight="1" x14ac:dyDescent="0.25">
      <c r="A26" s="8">
        <v>16</v>
      </c>
      <c r="B26" s="34" t="s">
        <v>45</v>
      </c>
      <c r="C26" s="22">
        <v>3114005760</v>
      </c>
      <c r="D26" s="22" t="s">
        <v>40</v>
      </c>
      <c r="E26" s="11">
        <v>100</v>
      </c>
      <c r="F26" s="37" t="s">
        <v>54</v>
      </c>
      <c r="G26" s="15">
        <v>13</v>
      </c>
      <c r="H26" s="32">
        <f t="shared" si="2"/>
        <v>0.98934550989345504</v>
      </c>
      <c r="I26" s="20">
        <f t="shared" si="0"/>
        <v>2712</v>
      </c>
      <c r="J26" s="33">
        <v>2570.6</v>
      </c>
      <c r="K26" s="33">
        <v>141.4</v>
      </c>
      <c r="L26" s="14">
        <f t="shared" si="1"/>
        <v>1.0541044776119401</v>
      </c>
    </row>
    <row r="27" spans="1:14" ht="147.75" customHeight="1" x14ac:dyDescent="0.25">
      <c r="A27" s="8">
        <v>17</v>
      </c>
      <c r="B27" s="34" t="s">
        <v>46</v>
      </c>
      <c r="C27" s="22">
        <v>3114005992</v>
      </c>
      <c r="D27" s="22" t="s">
        <v>42</v>
      </c>
      <c r="E27" s="11">
        <v>100</v>
      </c>
      <c r="F27" s="37" t="s">
        <v>54</v>
      </c>
      <c r="G27" s="15">
        <v>8</v>
      </c>
      <c r="H27" s="32">
        <f t="shared" si="2"/>
        <v>0.60882800608828003</v>
      </c>
      <c r="I27" s="20">
        <f t="shared" si="0"/>
        <v>1882.3</v>
      </c>
      <c r="J27" s="33">
        <v>1752.5</v>
      </c>
      <c r="K27" s="33">
        <v>129.80000000000001</v>
      </c>
      <c r="L27" s="14">
        <f t="shared" si="1"/>
        <v>0.73161536069651745</v>
      </c>
    </row>
    <row r="28" spans="1:14" ht="134.25" customHeight="1" x14ac:dyDescent="0.25">
      <c r="A28" s="8">
        <v>18</v>
      </c>
      <c r="B28" s="34" t="s">
        <v>47</v>
      </c>
      <c r="C28" s="22">
        <v>3114005914</v>
      </c>
      <c r="D28" s="22" t="s">
        <v>40</v>
      </c>
      <c r="E28" s="11">
        <v>100</v>
      </c>
      <c r="F28" s="37" t="s">
        <v>54</v>
      </c>
      <c r="G28" s="15">
        <v>13</v>
      </c>
      <c r="H28" s="32">
        <f t="shared" si="2"/>
        <v>0.98934550989345504</v>
      </c>
      <c r="I28" s="20">
        <f t="shared" si="0"/>
        <v>2323.9</v>
      </c>
      <c r="J28" s="33">
        <v>2123.6</v>
      </c>
      <c r="K28" s="33">
        <v>200.3</v>
      </c>
      <c r="L28" s="14">
        <f t="shared" si="1"/>
        <v>0.90325715174129351</v>
      </c>
    </row>
    <row r="29" spans="1:14" ht="127.5" customHeight="1" x14ac:dyDescent="0.25">
      <c r="A29" s="8">
        <v>19</v>
      </c>
      <c r="B29" s="34" t="s">
        <v>48</v>
      </c>
      <c r="C29" s="22">
        <v>3114005696</v>
      </c>
      <c r="D29" s="22" t="s">
        <v>42</v>
      </c>
      <c r="E29" s="11">
        <v>100</v>
      </c>
      <c r="F29" s="37" t="s">
        <v>54</v>
      </c>
      <c r="G29" s="15">
        <v>13</v>
      </c>
      <c r="H29" s="32">
        <f t="shared" si="2"/>
        <v>0.98934550989345504</v>
      </c>
      <c r="I29" s="20">
        <f t="shared" si="0"/>
        <v>2222.7000000000003</v>
      </c>
      <c r="J29" s="33">
        <v>2083.8000000000002</v>
      </c>
      <c r="K29" s="33">
        <v>138.9</v>
      </c>
      <c r="L29" s="14">
        <f t="shared" si="1"/>
        <v>0.86392257462686584</v>
      </c>
    </row>
    <row r="30" spans="1:14" ht="138.75" customHeight="1" x14ac:dyDescent="0.25">
      <c r="A30" s="8">
        <v>20</v>
      </c>
      <c r="B30" s="34" t="s">
        <v>49</v>
      </c>
      <c r="C30" s="22">
        <v>3114006001</v>
      </c>
      <c r="D30" s="22" t="s">
        <v>40</v>
      </c>
      <c r="E30" s="11">
        <v>100</v>
      </c>
      <c r="F30" s="37" t="s">
        <v>54</v>
      </c>
      <c r="G30" s="15">
        <v>19</v>
      </c>
      <c r="H30" s="32">
        <f t="shared" si="2"/>
        <v>1.445966514459665</v>
      </c>
      <c r="I30" s="20">
        <f t="shared" si="0"/>
        <v>4132.3</v>
      </c>
      <c r="J30" s="33">
        <v>3920.9</v>
      </c>
      <c r="K30" s="33">
        <v>211.4</v>
      </c>
      <c r="L30" s="14">
        <f t="shared" si="1"/>
        <v>1.6061489427860696</v>
      </c>
    </row>
    <row r="31" spans="1:14" ht="132" customHeight="1" x14ac:dyDescent="0.25">
      <c r="A31" s="8">
        <v>21</v>
      </c>
      <c r="B31" s="34" t="s">
        <v>50</v>
      </c>
      <c r="C31" s="22">
        <v>3114004808</v>
      </c>
      <c r="D31" s="22" t="s">
        <v>40</v>
      </c>
      <c r="E31" s="11">
        <v>100</v>
      </c>
      <c r="F31" s="37" t="s">
        <v>54</v>
      </c>
      <c r="G31" s="15">
        <v>27</v>
      </c>
      <c r="H31" s="32">
        <f t="shared" si="2"/>
        <v>2.054794520547945</v>
      </c>
      <c r="I31" s="20">
        <f t="shared" si="0"/>
        <v>3003.5</v>
      </c>
      <c r="J31" s="33">
        <v>2709.2</v>
      </c>
      <c r="K31" s="33">
        <v>294.3</v>
      </c>
      <c r="L31" s="14">
        <f t="shared" si="1"/>
        <v>1.1674051616915422</v>
      </c>
    </row>
    <row r="32" spans="1:14" ht="134.25" customHeight="1" x14ac:dyDescent="0.25">
      <c r="A32" s="8">
        <v>22</v>
      </c>
      <c r="B32" s="34" t="s">
        <v>51</v>
      </c>
      <c r="C32" s="22">
        <v>3114005720</v>
      </c>
      <c r="D32" s="22" t="s">
        <v>40</v>
      </c>
      <c r="E32" s="11">
        <v>100</v>
      </c>
      <c r="F32" s="37" t="s">
        <v>54</v>
      </c>
      <c r="G32" s="15">
        <v>14</v>
      </c>
      <c r="H32" s="32">
        <f t="shared" si="2"/>
        <v>1.06544901065449</v>
      </c>
      <c r="I32" s="20">
        <f t="shared" si="0"/>
        <v>2463.5</v>
      </c>
      <c r="J32" s="33">
        <v>2360.1999999999998</v>
      </c>
      <c r="K32" s="33">
        <v>103.3</v>
      </c>
      <c r="L32" s="14">
        <f t="shared" si="1"/>
        <v>0.9575171019900498</v>
      </c>
    </row>
    <row r="33" spans="1:12" ht="127.5" customHeight="1" x14ac:dyDescent="0.25">
      <c r="A33" s="8">
        <v>23</v>
      </c>
      <c r="B33" s="34" t="s">
        <v>52</v>
      </c>
      <c r="C33" s="22">
        <v>3114005713</v>
      </c>
      <c r="D33" s="22" t="s">
        <v>40</v>
      </c>
      <c r="E33" s="11">
        <v>100</v>
      </c>
      <c r="F33" s="37" t="s">
        <v>54</v>
      </c>
      <c r="G33" s="15">
        <v>15</v>
      </c>
      <c r="H33" s="32">
        <f t="shared" si="2"/>
        <v>1.1415525114155249</v>
      </c>
      <c r="I33" s="20">
        <f t="shared" si="0"/>
        <v>1848.9</v>
      </c>
      <c r="J33" s="33">
        <v>1723</v>
      </c>
      <c r="K33" s="33">
        <v>125.9</v>
      </c>
      <c r="L33" s="14">
        <f t="shared" si="1"/>
        <v>0.71863339552238814</v>
      </c>
    </row>
    <row r="34" spans="1:12" ht="102.75" customHeight="1" x14ac:dyDescent="0.25">
      <c r="A34" s="8">
        <v>24</v>
      </c>
      <c r="B34" s="34" t="s">
        <v>53</v>
      </c>
      <c r="C34" s="22">
        <v>3114005671</v>
      </c>
      <c r="D34" s="22" t="s">
        <v>40</v>
      </c>
      <c r="E34" s="11">
        <v>100</v>
      </c>
      <c r="F34" s="37" t="s">
        <v>54</v>
      </c>
      <c r="G34" s="15">
        <v>44</v>
      </c>
      <c r="H34" s="32">
        <f t="shared" si="2"/>
        <v>3.3485540334855401</v>
      </c>
      <c r="I34" s="20">
        <f t="shared" si="0"/>
        <v>7172.7</v>
      </c>
      <c r="J34" s="33">
        <v>6772.3</v>
      </c>
      <c r="K34" s="33">
        <v>400.4</v>
      </c>
      <c r="L34" s="14">
        <f t="shared" si="1"/>
        <v>2.7878964552238807</v>
      </c>
    </row>
    <row r="35" spans="1:12" ht="21" customHeight="1" x14ac:dyDescent="0.25">
      <c r="A35" s="80" t="s">
        <v>17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227.25" customHeight="1" x14ac:dyDescent="0.25">
      <c r="A36" s="8">
        <v>1</v>
      </c>
      <c r="B36" s="38" t="s">
        <v>55</v>
      </c>
      <c r="C36" s="22">
        <v>3114005985</v>
      </c>
      <c r="D36" s="22" t="s">
        <v>40</v>
      </c>
      <c r="E36" s="11">
        <v>100</v>
      </c>
      <c r="F36" s="37" t="s">
        <v>69</v>
      </c>
      <c r="G36" s="15">
        <v>628</v>
      </c>
      <c r="H36" s="39">
        <f>G36/3205*100</f>
        <v>19.594383775351016</v>
      </c>
      <c r="I36" s="40">
        <f>J36+K36</f>
        <v>78746.900000000009</v>
      </c>
      <c r="J36" s="40">
        <v>75113.600000000006</v>
      </c>
      <c r="K36" s="40">
        <v>3633.3</v>
      </c>
      <c r="L36" s="39">
        <f>I36/569923*100</f>
        <v>13.817112136200857</v>
      </c>
    </row>
    <row r="37" spans="1:12" ht="113.25" customHeight="1" x14ac:dyDescent="0.25">
      <c r="A37" s="8">
        <v>2</v>
      </c>
      <c r="B37" s="34" t="s">
        <v>56</v>
      </c>
      <c r="C37" s="22">
        <v>3114005664</v>
      </c>
      <c r="D37" s="22" t="s">
        <v>40</v>
      </c>
      <c r="E37" s="11">
        <v>100</v>
      </c>
      <c r="F37" s="37" t="s">
        <v>69</v>
      </c>
      <c r="G37" s="15">
        <v>780</v>
      </c>
      <c r="H37" s="39">
        <f t="shared" ref="H37:H53" si="3">G37/3205*100</f>
        <v>24.336973478939157</v>
      </c>
      <c r="I37" s="40">
        <f t="shared" ref="I37:I53" si="4">J37+K37</f>
        <v>80200.5</v>
      </c>
      <c r="J37" s="40">
        <v>77899.7</v>
      </c>
      <c r="K37" s="40">
        <v>2300.8000000000002</v>
      </c>
      <c r="L37" s="39">
        <f t="shared" ref="L37:L53" si="5">I37/569923*100</f>
        <v>14.072164134453249</v>
      </c>
    </row>
    <row r="38" spans="1:12" ht="102.75" customHeight="1" x14ac:dyDescent="0.25">
      <c r="A38" s="8">
        <v>3</v>
      </c>
      <c r="B38" s="34" t="s">
        <v>53</v>
      </c>
      <c r="C38" s="22">
        <v>3114005671</v>
      </c>
      <c r="D38" s="22" t="s">
        <v>40</v>
      </c>
      <c r="E38" s="11">
        <v>100</v>
      </c>
      <c r="F38" s="37" t="s">
        <v>69</v>
      </c>
      <c r="G38" s="15">
        <v>415</v>
      </c>
      <c r="H38" s="39">
        <f t="shared" si="3"/>
        <v>12.948517940717629</v>
      </c>
      <c r="I38" s="40">
        <f t="shared" si="4"/>
        <v>8431.2999999999993</v>
      </c>
      <c r="J38" s="40">
        <v>7102.5</v>
      </c>
      <c r="K38" s="40">
        <v>1328.8</v>
      </c>
      <c r="L38" s="39">
        <f t="shared" si="5"/>
        <v>1.4793752840295968</v>
      </c>
    </row>
    <row r="39" spans="1:12" ht="138.75" customHeight="1" x14ac:dyDescent="0.25">
      <c r="A39" s="8">
        <v>4</v>
      </c>
      <c r="B39" s="34" t="s">
        <v>70</v>
      </c>
      <c r="C39" s="22">
        <v>3114005777</v>
      </c>
      <c r="D39" s="22" t="s">
        <v>40</v>
      </c>
      <c r="E39" s="11">
        <v>100</v>
      </c>
      <c r="F39" s="37" t="s">
        <v>69</v>
      </c>
      <c r="G39" s="15">
        <v>115</v>
      </c>
      <c r="H39" s="39">
        <f t="shared" si="3"/>
        <v>3.5881435257410299</v>
      </c>
      <c r="I39" s="40">
        <f t="shared" si="4"/>
        <v>28631.4</v>
      </c>
      <c r="J39" s="40">
        <v>28142.9</v>
      </c>
      <c r="K39" s="40">
        <v>488.5</v>
      </c>
      <c r="L39" s="39">
        <f t="shared" si="5"/>
        <v>5.0237312759793875</v>
      </c>
    </row>
    <row r="40" spans="1:12" ht="139.5" customHeight="1" x14ac:dyDescent="0.25">
      <c r="A40" s="8">
        <v>5</v>
      </c>
      <c r="B40" s="34" t="s">
        <v>57</v>
      </c>
      <c r="C40" s="22">
        <v>3114005872</v>
      </c>
      <c r="D40" s="22" t="s">
        <v>42</v>
      </c>
      <c r="E40" s="11">
        <v>100</v>
      </c>
      <c r="F40" s="37" t="s">
        <v>69</v>
      </c>
      <c r="G40" s="15">
        <v>25</v>
      </c>
      <c r="H40" s="39">
        <f t="shared" si="3"/>
        <v>0.78003120124804992</v>
      </c>
      <c r="I40" s="40">
        <f t="shared" si="4"/>
        <v>13192.4</v>
      </c>
      <c r="J40" s="40">
        <v>13135.5</v>
      </c>
      <c r="K40" s="40">
        <v>56.9</v>
      </c>
      <c r="L40" s="39">
        <f t="shared" si="5"/>
        <v>2.3147688371937964</v>
      </c>
    </row>
    <row r="41" spans="1:12" ht="141" customHeight="1" x14ac:dyDescent="0.25">
      <c r="A41" s="8">
        <v>6</v>
      </c>
      <c r="B41" s="34" t="s">
        <v>41</v>
      </c>
      <c r="C41" s="22">
        <v>3114005689</v>
      </c>
      <c r="D41" s="22" t="s">
        <v>42</v>
      </c>
      <c r="E41" s="11">
        <v>100</v>
      </c>
      <c r="F41" s="37" t="s">
        <v>69</v>
      </c>
      <c r="G41" s="15">
        <v>52</v>
      </c>
      <c r="H41" s="39">
        <f t="shared" si="3"/>
        <v>1.6224648985959438</v>
      </c>
      <c r="I41" s="40">
        <f t="shared" si="4"/>
        <v>37640.799999999996</v>
      </c>
      <c r="J41" s="40">
        <v>37428.199999999997</v>
      </c>
      <c r="K41" s="40">
        <v>212.6</v>
      </c>
      <c r="L41" s="39">
        <f t="shared" si="5"/>
        <v>6.6045413152303025</v>
      </c>
    </row>
    <row r="42" spans="1:12" ht="156.75" customHeight="1" x14ac:dyDescent="0.25">
      <c r="A42" s="8">
        <v>7</v>
      </c>
      <c r="B42" s="34" t="s">
        <v>58</v>
      </c>
      <c r="C42" s="22">
        <v>3114006019</v>
      </c>
      <c r="D42" s="22" t="s">
        <v>40</v>
      </c>
      <c r="E42" s="11">
        <v>100</v>
      </c>
      <c r="F42" s="37" t="s">
        <v>69</v>
      </c>
      <c r="G42" s="15">
        <v>232</v>
      </c>
      <c r="H42" s="39">
        <f t="shared" si="3"/>
        <v>7.2386895475819033</v>
      </c>
      <c r="I42" s="40">
        <f t="shared" si="4"/>
        <v>50063.5</v>
      </c>
      <c r="J42" s="40">
        <v>49040.9</v>
      </c>
      <c r="K42" s="40">
        <v>1022.6</v>
      </c>
      <c r="L42" s="39">
        <f t="shared" si="5"/>
        <v>8.7842568206582285</v>
      </c>
    </row>
    <row r="43" spans="1:12" ht="144" customHeight="1" x14ac:dyDescent="0.25">
      <c r="A43" s="8">
        <v>8</v>
      </c>
      <c r="B43" s="34" t="s">
        <v>43</v>
      </c>
      <c r="C43" s="22">
        <v>3114005738</v>
      </c>
      <c r="D43" s="22" t="s">
        <v>40</v>
      </c>
      <c r="E43" s="11">
        <v>100</v>
      </c>
      <c r="F43" s="37" t="s">
        <v>69</v>
      </c>
      <c r="G43" s="15">
        <v>42</v>
      </c>
      <c r="H43" s="39">
        <f t="shared" si="3"/>
        <v>1.3104524180967239</v>
      </c>
      <c r="I43" s="40">
        <f t="shared" si="4"/>
        <v>19191</v>
      </c>
      <c r="J43" s="40">
        <v>19024.900000000001</v>
      </c>
      <c r="K43" s="40">
        <v>166.1</v>
      </c>
      <c r="L43" s="39">
        <f t="shared" si="5"/>
        <v>3.3672969857331605</v>
      </c>
    </row>
    <row r="44" spans="1:12" ht="135.75" customHeight="1" x14ac:dyDescent="0.25">
      <c r="A44" s="8">
        <v>9</v>
      </c>
      <c r="B44" s="34" t="s">
        <v>59</v>
      </c>
      <c r="C44" s="22">
        <v>3114005745</v>
      </c>
      <c r="D44" s="22" t="s">
        <v>40</v>
      </c>
      <c r="E44" s="11">
        <v>100</v>
      </c>
      <c r="F44" s="37" t="s">
        <v>69</v>
      </c>
      <c r="G44" s="15">
        <v>137</v>
      </c>
      <c r="H44" s="39">
        <f t="shared" si="3"/>
        <v>4.2745709828393137</v>
      </c>
      <c r="I44" s="40">
        <f t="shared" si="4"/>
        <v>36520.700000000004</v>
      </c>
      <c r="J44" s="40">
        <v>35917.300000000003</v>
      </c>
      <c r="K44" s="40">
        <v>603.4</v>
      </c>
      <c r="L44" s="39">
        <f t="shared" si="5"/>
        <v>6.4080059937921447</v>
      </c>
    </row>
    <row r="45" spans="1:12" ht="156.75" customHeight="1" x14ac:dyDescent="0.25">
      <c r="A45" s="8">
        <v>10</v>
      </c>
      <c r="B45" s="34" t="s">
        <v>60</v>
      </c>
      <c r="C45" s="22">
        <v>3114005760</v>
      </c>
      <c r="D45" s="22" t="s">
        <v>40</v>
      </c>
      <c r="E45" s="11">
        <v>100</v>
      </c>
      <c r="F45" s="37" t="s">
        <v>69</v>
      </c>
      <c r="G45" s="15">
        <v>53</v>
      </c>
      <c r="H45" s="39">
        <f t="shared" si="3"/>
        <v>1.6536661466458658</v>
      </c>
      <c r="I45" s="40">
        <f t="shared" si="4"/>
        <v>16502.8</v>
      </c>
      <c r="J45" s="40">
        <v>16296.6</v>
      </c>
      <c r="K45" s="40">
        <v>206.2</v>
      </c>
      <c r="L45" s="39">
        <f t="shared" si="5"/>
        <v>2.8956192327735502</v>
      </c>
    </row>
    <row r="46" spans="1:12" ht="135.75" customHeight="1" x14ac:dyDescent="0.25">
      <c r="A46" s="8">
        <v>11</v>
      </c>
      <c r="B46" s="34" t="s">
        <v>61</v>
      </c>
      <c r="C46" s="22">
        <v>3114005992</v>
      </c>
      <c r="D46" s="22" t="s">
        <v>42</v>
      </c>
      <c r="E46" s="11">
        <v>100</v>
      </c>
      <c r="F46" s="37" t="s">
        <v>69</v>
      </c>
      <c r="G46" s="15">
        <v>20</v>
      </c>
      <c r="H46" s="39">
        <f t="shared" si="3"/>
        <v>0.62402496099843996</v>
      </c>
      <c r="I46" s="40">
        <f t="shared" si="4"/>
        <v>10273.799999999999</v>
      </c>
      <c r="J46" s="40">
        <v>10223.299999999999</v>
      </c>
      <c r="K46" s="40">
        <v>50.5</v>
      </c>
      <c r="L46" s="39">
        <f t="shared" si="5"/>
        <v>1.8026645704770643</v>
      </c>
    </row>
    <row r="47" spans="1:12" s="30" customFormat="1" ht="141" customHeight="1" x14ac:dyDescent="0.25">
      <c r="A47" s="8">
        <v>12</v>
      </c>
      <c r="B47" s="34" t="s">
        <v>62</v>
      </c>
      <c r="C47" s="22">
        <v>3114005914</v>
      </c>
      <c r="D47" s="22" t="s">
        <v>40</v>
      </c>
      <c r="E47" s="11">
        <v>100</v>
      </c>
      <c r="F47" s="37" t="s">
        <v>69</v>
      </c>
      <c r="G47" s="15">
        <v>57</v>
      </c>
      <c r="H47" s="39">
        <f t="shared" si="3"/>
        <v>1.7784711388455536</v>
      </c>
      <c r="I47" s="40">
        <f t="shared" si="4"/>
        <v>20451.5</v>
      </c>
      <c r="J47" s="40">
        <v>20251.599999999999</v>
      </c>
      <c r="K47" s="40">
        <v>199.9</v>
      </c>
      <c r="L47" s="39">
        <f t="shared" si="5"/>
        <v>3.5884672139920659</v>
      </c>
    </row>
    <row r="48" spans="1:12" ht="135.75" customHeight="1" x14ac:dyDescent="0.25">
      <c r="A48" s="8">
        <v>13</v>
      </c>
      <c r="B48" s="34" t="s">
        <v>48</v>
      </c>
      <c r="C48" s="22">
        <v>3114005696</v>
      </c>
      <c r="D48" s="22" t="s">
        <v>42</v>
      </c>
      <c r="E48" s="11">
        <v>100</v>
      </c>
      <c r="F48" s="37" t="s">
        <v>69</v>
      </c>
      <c r="G48" s="15">
        <v>48</v>
      </c>
      <c r="H48" s="39">
        <f t="shared" si="3"/>
        <v>1.4976599063962559</v>
      </c>
      <c r="I48" s="40">
        <f t="shared" si="4"/>
        <v>19096.800000000003</v>
      </c>
      <c r="J48" s="40">
        <v>18848.400000000001</v>
      </c>
      <c r="K48" s="40">
        <v>248.4</v>
      </c>
      <c r="L48" s="39">
        <f t="shared" si="5"/>
        <v>3.3507684371397546</v>
      </c>
    </row>
    <row r="49" spans="1:12" ht="138.75" customHeight="1" x14ac:dyDescent="0.25">
      <c r="A49" s="8">
        <v>14</v>
      </c>
      <c r="B49" s="34" t="s">
        <v>63</v>
      </c>
      <c r="C49" s="22">
        <v>3114005921</v>
      </c>
      <c r="D49" s="22" t="s">
        <v>42</v>
      </c>
      <c r="E49" s="11">
        <v>100</v>
      </c>
      <c r="F49" s="37" t="s">
        <v>69</v>
      </c>
      <c r="G49" s="15">
        <v>100</v>
      </c>
      <c r="H49" s="39">
        <f t="shared" si="3"/>
        <v>3.1201248049921997</v>
      </c>
      <c r="I49" s="40">
        <f t="shared" si="4"/>
        <v>19833.599999999999</v>
      </c>
      <c r="J49" s="40">
        <v>19469.5</v>
      </c>
      <c r="K49" s="40">
        <v>364.1</v>
      </c>
      <c r="L49" s="39">
        <f t="shared" si="5"/>
        <v>3.480049059258882</v>
      </c>
    </row>
    <row r="50" spans="1:12" ht="143.25" customHeight="1" x14ac:dyDescent="0.25">
      <c r="A50" s="8">
        <v>15</v>
      </c>
      <c r="B50" s="34" t="s">
        <v>64</v>
      </c>
      <c r="C50" s="22">
        <v>3114005953</v>
      </c>
      <c r="D50" s="22" t="s">
        <v>42</v>
      </c>
      <c r="E50" s="11">
        <v>100</v>
      </c>
      <c r="F50" s="37" t="s">
        <v>69</v>
      </c>
      <c r="G50" s="15">
        <v>118</v>
      </c>
      <c r="H50" s="39">
        <f t="shared" si="3"/>
        <v>3.6817472698907956</v>
      </c>
      <c r="I50" s="40">
        <f t="shared" si="4"/>
        <v>24177.399999999998</v>
      </c>
      <c r="J50" s="40">
        <v>23753.8</v>
      </c>
      <c r="K50" s="40">
        <v>423.6</v>
      </c>
      <c r="L50" s="39">
        <f t="shared" si="5"/>
        <v>4.2422221949280869</v>
      </c>
    </row>
    <row r="51" spans="1:12" ht="136.5" customHeight="1" x14ac:dyDescent="0.25">
      <c r="A51" s="8">
        <v>16</v>
      </c>
      <c r="B51" s="34" t="s">
        <v>65</v>
      </c>
      <c r="C51" s="22">
        <v>3114006001</v>
      </c>
      <c r="D51" s="22" t="s">
        <v>40</v>
      </c>
      <c r="E51" s="11">
        <v>100</v>
      </c>
      <c r="F51" s="37" t="s">
        <v>69</v>
      </c>
      <c r="G51" s="15">
        <v>115</v>
      </c>
      <c r="H51" s="39">
        <f t="shared" si="3"/>
        <v>3.5881435257410299</v>
      </c>
      <c r="I51" s="40">
        <f t="shared" si="4"/>
        <v>33004</v>
      </c>
      <c r="J51" s="40">
        <v>32596.3</v>
      </c>
      <c r="K51" s="40">
        <v>407.7</v>
      </c>
      <c r="L51" s="39">
        <f t="shared" si="5"/>
        <v>5.7909577258682319</v>
      </c>
    </row>
    <row r="52" spans="1:12" ht="135" customHeight="1" x14ac:dyDescent="0.25">
      <c r="A52" s="8">
        <v>17</v>
      </c>
      <c r="B52" s="34" t="s">
        <v>66</v>
      </c>
      <c r="C52" s="22">
        <v>3114004808</v>
      </c>
      <c r="D52" s="22" t="s">
        <v>40</v>
      </c>
      <c r="E52" s="11">
        <v>100</v>
      </c>
      <c r="F52" s="37" t="s">
        <v>69</v>
      </c>
      <c r="G52" s="15">
        <v>79</v>
      </c>
      <c r="H52" s="39">
        <f t="shared" si="3"/>
        <v>2.4648985959438376</v>
      </c>
      <c r="I52" s="40">
        <f t="shared" si="4"/>
        <v>17648.5</v>
      </c>
      <c r="J52" s="40">
        <v>17356.400000000001</v>
      </c>
      <c r="K52" s="40">
        <v>292.10000000000002</v>
      </c>
      <c r="L52" s="39">
        <f t="shared" si="5"/>
        <v>3.0966463890736118</v>
      </c>
    </row>
    <row r="53" spans="1:12" ht="136.5" customHeight="1" x14ac:dyDescent="0.25">
      <c r="A53" s="8">
        <v>18</v>
      </c>
      <c r="B53" s="34" t="s">
        <v>67</v>
      </c>
      <c r="C53" s="22">
        <v>3114005720</v>
      </c>
      <c r="D53" s="22" t="s">
        <v>40</v>
      </c>
      <c r="E53" s="11">
        <v>100</v>
      </c>
      <c r="F53" s="37" t="s">
        <v>69</v>
      </c>
      <c r="G53" s="15">
        <v>106</v>
      </c>
      <c r="H53" s="39">
        <f t="shared" si="3"/>
        <v>3.3073322932917315</v>
      </c>
      <c r="I53" s="40">
        <f t="shared" si="4"/>
        <v>29427.599999999999</v>
      </c>
      <c r="J53" s="40">
        <v>29114.5</v>
      </c>
      <c r="K53" s="40">
        <v>313.10000000000002</v>
      </c>
      <c r="L53" s="39">
        <f t="shared" si="5"/>
        <v>5.1634343586765228</v>
      </c>
    </row>
    <row r="54" spans="1:12" ht="136.5" customHeight="1" x14ac:dyDescent="0.25">
      <c r="A54" s="8">
        <v>19</v>
      </c>
      <c r="B54" s="34" t="s">
        <v>68</v>
      </c>
      <c r="C54" s="22">
        <v>3114005713</v>
      </c>
      <c r="D54" s="22" t="s">
        <v>40</v>
      </c>
      <c r="E54" s="11">
        <v>100</v>
      </c>
      <c r="F54" s="37" t="s">
        <v>69</v>
      </c>
      <c r="G54" s="15">
        <v>83</v>
      </c>
      <c r="H54" s="39">
        <f t="shared" ref="H54" si="6">G54/3205*100</f>
        <v>2.5897035881435255</v>
      </c>
      <c r="I54" s="40">
        <f t="shared" ref="I54" si="7">J54+K54</f>
        <v>26888.600000000002</v>
      </c>
      <c r="J54" s="40">
        <v>26591.9</v>
      </c>
      <c r="K54" s="40">
        <v>296.7</v>
      </c>
      <c r="L54" s="39">
        <f t="shared" ref="L54" si="8">I54/569923*100</f>
        <v>4.7179355807714378</v>
      </c>
    </row>
    <row r="55" spans="1:12" ht="21" customHeight="1" x14ac:dyDescent="0.25">
      <c r="A55" s="77" t="s">
        <v>18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ht="129" customHeight="1" x14ac:dyDescent="0.25">
      <c r="A56" s="8">
        <v>1</v>
      </c>
      <c r="B56" s="46" t="s">
        <v>71</v>
      </c>
      <c r="C56" s="11">
        <v>3114005826</v>
      </c>
      <c r="D56" s="11" t="s">
        <v>72</v>
      </c>
      <c r="E56" s="11"/>
      <c r="F56" s="37" t="s">
        <v>73</v>
      </c>
      <c r="G56" s="15">
        <v>422</v>
      </c>
      <c r="H56" s="41">
        <f>G56/2867*100</f>
        <v>14.719218695500524</v>
      </c>
      <c r="I56" s="40">
        <f>J56+K56</f>
        <v>11856.8</v>
      </c>
      <c r="J56" s="40">
        <v>10925.5</v>
      </c>
      <c r="K56" s="40">
        <v>931.3</v>
      </c>
      <c r="L56" s="48">
        <f>I56/110732.3*100</f>
        <v>10.707625507643206</v>
      </c>
    </row>
    <row r="57" spans="1:12" ht="123.75" customHeight="1" x14ac:dyDescent="0.25">
      <c r="A57" s="8">
        <v>2</v>
      </c>
      <c r="B57" s="46" t="s">
        <v>74</v>
      </c>
      <c r="C57" s="11">
        <v>3114005833</v>
      </c>
      <c r="D57" s="11" t="s">
        <v>75</v>
      </c>
      <c r="E57" s="11"/>
      <c r="F57" s="37" t="s">
        <v>73</v>
      </c>
      <c r="G57" s="15">
        <v>977</v>
      </c>
      <c r="H57" s="41">
        <f t="shared" ref="H57:H61" si="9">G57/2867*100</f>
        <v>34.077432856644577</v>
      </c>
      <c r="I57" s="40">
        <f t="shared" ref="I57:I59" si="10">J57+K57</f>
        <v>13808.9</v>
      </c>
      <c r="J57" s="40">
        <v>12568.6</v>
      </c>
      <c r="K57" s="40">
        <v>1240.3</v>
      </c>
      <c r="L57" s="48">
        <f t="shared" ref="L57:L61" si="11">I57/110732.3*100</f>
        <v>12.470525763485449</v>
      </c>
    </row>
    <row r="58" spans="1:12" ht="111" customHeight="1" x14ac:dyDescent="0.25">
      <c r="A58" s="8">
        <v>3</v>
      </c>
      <c r="B58" s="46" t="s">
        <v>76</v>
      </c>
      <c r="C58" s="11">
        <v>3114005858</v>
      </c>
      <c r="D58" s="11" t="s">
        <v>72</v>
      </c>
      <c r="E58" s="11"/>
      <c r="F58" s="37" t="s">
        <v>73</v>
      </c>
      <c r="G58" s="15">
        <v>288</v>
      </c>
      <c r="H58" s="41">
        <f t="shared" si="9"/>
        <v>10.045343564701779</v>
      </c>
      <c r="I58" s="40">
        <f t="shared" si="10"/>
        <v>8142.3</v>
      </c>
      <c r="J58" s="40">
        <v>7206.5</v>
      </c>
      <c r="K58" s="40">
        <v>935.8</v>
      </c>
      <c r="L58" s="48">
        <f t="shared" si="11"/>
        <v>7.3531390569869863</v>
      </c>
    </row>
    <row r="59" spans="1:12" ht="129" customHeight="1" x14ac:dyDescent="0.25">
      <c r="A59" s="8">
        <v>4</v>
      </c>
      <c r="B59" s="46" t="s">
        <v>77</v>
      </c>
      <c r="C59" s="1">
        <v>3114005840</v>
      </c>
      <c r="D59" s="11" t="s">
        <v>72</v>
      </c>
      <c r="E59" s="13"/>
      <c r="F59" s="37" t="s">
        <v>73</v>
      </c>
      <c r="G59" s="2">
        <v>650</v>
      </c>
      <c r="H59" s="41">
        <f t="shared" si="9"/>
        <v>22.671782350889433</v>
      </c>
      <c r="I59" s="40">
        <f t="shared" si="10"/>
        <v>6652.3</v>
      </c>
      <c r="J59" s="42">
        <v>5649.8</v>
      </c>
      <c r="K59" s="42">
        <v>1002.5</v>
      </c>
      <c r="L59" s="48">
        <f t="shared" si="11"/>
        <v>6.0075515454840192</v>
      </c>
    </row>
    <row r="60" spans="1:12" ht="136.5" customHeight="1" x14ac:dyDescent="0.25">
      <c r="A60" s="8">
        <v>5</v>
      </c>
      <c r="B60" s="47" t="s">
        <v>78</v>
      </c>
      <c r="C60" s="43" t="s">
        <v>79</v>
      </c>
      <c r="D60" s="11" t="s">
        <v>80</v>
      </c>
      <c r="E60" s="13">
        <v>100</v>
      </c>
      <c r="F60" s="37" t="s">
        <v>73</v>
      </c>
      <c r="G60" s="44">
        <v>101</v>
      </c>
      <c r="H60" s="41">
        <f t="shared" si="9"/>
        <v>3.5228461806766656</v>
      </c>
      <c r="I60" s="45">
        <v>39483.1</v>
      </c>
      <c r="J60" s="45">
        <v>39422.699999999997</v>
      </c>
      <c r="K60" s="45">
        <v>60.4</v>
      </c>
      <c r="L60" s="48">
        <f t="shared" si="11"/>
        <v>35.656353204981741</v>
      </c>
    </row>
    <row r="61" spans="1:12" ht="149.25" customHeight="1" x14ac:dyDescent="0.25">
      <c r="A61" s="8">
        <v>6</v>
      </c>
      <c r="B61" s="47" t="s">
        <v>81</v>
      </c>
      <c r="C61" s="43" t="s">
        <v>82</v>
      </c>
      <c r="D61" s="11" t="s">
        <v>80</v>
      </c>
      <c r="E61" s="13">
        <v>100</v>
      </c>
      <c r="F61" s="37" t="s">
        <v>73</v>
      </c>
      <c r="G61" s="44">
        <v>429</v>
      </c>
      <c r="H61" s="41">
        <f t="shared" si="9"/>
        <v>14.963376351587025</v>
      </c>
      <c r="I61" s="45">
        <v>30788.9</v>
      </c>
      <c r="J61" s="45">
        <v>30602</v>
      </c>
      <c r="K61" s="45">
        <v>186.9</v>
      </c>
      <c r="L61" s="48">
        <f t="shared" si="11"/>
        <v>27.80480492141859</v>
      </c>
    </row>
    <row r="62" spans="1:12" ht="21" customHeight="1" x14ac:dyDescent="0.25">
      <c r="A62" s="76" t="s">
        <v>19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 ht="108" customHeight="1" x14ac:dyDescent="0.25">
      <c r="A63" s="12">
        <v>1</v>
      </c>
      <c r="B63" s="1" t="s">
        <v>83</v>
      </c>
      <c r="C63" s="43" t="s">
        <v>84</v>
      </c>
      <c r="D63" s="11" t="s">
        <v>85</v>
      </c>
      <c r="E63" s="13">
        <v>100</v>
      </c>
      <c r="F63" s="49" t="s">
        <v>86</v>
      </c>
      <c r="G63" s="44">
        <v>19558</v>
      </c>
      <c r="H63" s="50">
        <f>G63/41657*100</f>
        <v>46.950092421441774</v>
      </c>
      <c r="I63" s="45">
        <v>142749.29999999999</v>
      </c>
      <c r="J63" s="45">
        <v>139083.20000000001</v>
      </c>
      <c r="K63" s="45">
        <v>3666.1</v>
      </c>
      <c r="L63" s="51">
        <f>I63/195754.7*100</f>
        <v>72.922540301714335</v>
      </c>
    </row>
    <row r="64" spans="1:12" ht="150.75" customHeight="1" x14ac:dyDescent="0.25">
      <c r="A64" s="12">
        <v>2</v>
      </c>
      <c r="B64" s="1" t="s">
        <v>87</v>
      </c>
      <c r="C64" s="43" t="s">
        <v>88</v>
      </c>
      <c r="D64" s="11" t="s">
        <v>89</v>
      </c>
      <c r="E64" s="13">
        <v>100</v>
      </c>
      <c r="F64" s="49" t="s">
        <v>86</v>
      </c>
      <c r="G64" s="44">
        <v>18639</v>
      </c>
      <c r="H64" s="50">
        <f t="shared" ref="H64:H66" si="12">G64/41657*100</f>
        <v>44.743980603500013</v>
      </c>
      <c r="I64" s="45">
        <v>41301.300000000003</v>
      </c>
      <c r="J64" s="45">
        <v>41131.300000000003</v>
      </c>
      <c r="K64" s="45">
        <v>65</v>
      </c>
      <c r="L64" s="51">
        <f t="shared" ref="L64:L66" si="13">I64/195754.7*100</f>
        <v>21.098497251917834</v>
      </c>
    </row>
    <row r="65" spans="1:12" ht="141" customHeight="1" x14ac:dyDescent="0.25">
      <c r="A65" s="12">
        <v>3</v>
      </c>
      <c r="B65" s="1" t="s">
        <v>90</v>
      </c>
      <c r="C65" s="43" t="s">
        <v>91</v>
      </c>
      <c r="D65" s="11" t="s">
        <v>92</v>
      </c>
      <c r="E65" s="13">
        <v>100</v>
      </c>
      <c r="F65" s="49" t="s">
        <v>86</v>
      </c>
      <c r="G65" s="44">
        <v>2218</v>
      </c>
      <c r="H65" s="50">
        <f t="shared" si="12"/>
        <v>5.3244352689824037</v>
      </c>
      <c r="I65" s="45">
        <v>4817.7</v>
      </c>
      <c r="J65" s="45">
        <v>4627</v>
      </c>
      <c r="K65" s="45">
        <v>190.7</v>
      </c>
      <c r="L65" s="51">
        <f t="shared" si="13"/>
        <v>2.4610903339741008</v>
      </c>
    </row>
    <row r="66" spans="1:12" ht="126" customHeight="1" x14ac:dyDescent="0.25">
      <c r="A66" s="12">
        <v>4</v>
      </c>
      <c r="B66" s="1" t="s">
        <v>93</v>
      </c>
      <c r="C66" s="43" t="s">
        <v>94</v>
      </c>
      <c r="D66" s="11" t="s">
        <v>92</v>
      </c>
      <c r="E66" s="13">
        <v>100</v>
      </c>
      <c r="F66" s="49" t="s">
        <v>86</v>
      </c>
      <c r="G66" s="44">
        <v>964</v>
      </c>
      <c r="H66" s="50">
        <f t="shared" si="12"/>
        <v>2.3141368797561035</v>
      </c>
      <c r="I66" s="45">
        <v>3239.2</v>
      </c>
      <c r="J66" s="45">
        <v>3009.2</v>
      </c>
      <c r="K66" s="45">
        <v>230</v>
      </c>
      <c r="L66" s="51">
        <f t="shared" si="13"/>
        <v>1.6547239989640095</v>
      </c>
    </row>
    <row r="67" spans="1:12" ht="116.25" customHeight="1" x14ac:dyDescent="0.25">
      <c r="A67" s="12">
        <v>5</v>
      </c>
      <c r="B67" s="1" t="s">
        <v>95</v>
      </c>
      <c r="C67" s="43" t="s">
        <v>96</v>
      </c>
      <c r="D67" s="11" t="s">
        <v>97</v>
      </c>
      <c r="E67" s="13">
        <v>100</v>
      </c>
      <c r="F67" s="49" t="s">
        <v>86</v>
      </c>
      <c r="G67" s="44">
        <v>278</v>
      </c>
      <c r="H67" s="50">
        <f t="shared" ref="H67" si="14">G67/41657*100</f>
        <v>0.66735482631970622</v>
      </c>
      <c r="I67" s="45">
        <v>3647.2</v>
      </c>
      <c r="J67" s="45">
        <v>3152.2</v>
      </c>
      <c r="K67" s="45">
        <v>495</v>
      </c>
      <c r="L67" s="51">
        <f t="shared" ref="L67" si="15">I67/195754.7*100</f>
        <v>1.8631481134297154</v>
      </c>
    </row>
    <row r="68" spans="1:12" ht="21" customHeight="1" x14ac:dyDescent="0.25">
      <c r="A68" s="76" t="s">
        <v>98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93" customHeight="1" x14ac:dyDescent="0.25">
      <c r="A69" s="12"/>
      <c r="B69" s="52" t="s">
        <v>99</v>
      </c>
      <c r="C69" s="37">
        <v>3114010978</v>
      </c>
      <c r="D69" s="37" t="s">
        <v>100</v>
      </c>
      <c r="E69" s="37">
        <v>100</v>
      </c>
      <c r="F69" s="53" t="s">
        <v>98</v>
      </c>
      <c r="G69" s="37">
        <v>5796</v>
      </c>
      <c r="H69" s="37">
        <v>100</v>
      </c>
      <c r="I69" s="37">
        <v>9009.2999999999993</v>
      </c>
      <c r="J69" s="37">
        <v>4413.8</v>
      </c>
      <c r="K69" s="54">
        <v>4595.5</v>
      </c>
      <c r="L69" s="37">
        <v>100</v>
      </c>
    </row>
    <row r="70" spans="1:12" x14ac:dyDescent="0.25">
      <c r="A70" s="73" t="s">
        <v>107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5"/>
    </row>
    <row r="71" spans="1:12" ht="126" x14ac:dyDescent="0.25">
      <c r="A71" s="12">
        <v>1</v>
      </c>
      <c r="B71" s="37" t="s">
        <v>108</v>
      </c>
      <c r="C71" s="1">
        <v>3114010897</v>
      </c>
      <c r="D71" s="1" t="s">
        <v>109</v>
      </c>
      <c r="E71" s="13">
        <v>100</v>
      </c>
      <c r="F71" s="53" t="s">
        <v>110</v>
      </c>
      <c r="G71" s="2">
        <v>481102</v>
      </c>
      <c r="H71" s="60">
        <v>100</v>
      </c>
      <c r="I71" s="57">
        <v>99650</v>
      </c>
      <c r="J71" s="58">
        <v>90313</v>
      </c>
      <c r="K71" s="58">
        <v>9337</v>
      </c>
      <c r="L71" s="59">
        <v>100</v>
      </c>
    </row>
  </sheetData>
  <mergeCells count="20">
    <mergeCell ref="A70:L70"/>
    <mergeCell ref="A68:L68"/>
    <mergeCell ref="A55:L55"/>
    <mergeCell ref="A10:L10"/>
    <mergeCell ref="A62:L62"/>
    <mergeCell ref="A35:L35"/>
    <mergeCell ref="A2:L2"/>
    <mergeCell ref="A6:A8"/>
    <mergeCell ref="B6:B8"/>
    <mergeCell ref="E6:E8"/>
    <mergeCell ref="F6:F8"/>
    <mergeCell ref="G7:G8"/>
    <mergeCell ref="H7:H8"/>
    <mergeCell ref="I7:K7"/>
    <mergeCell ref="G6:L6"/>
    <mergeCell ref="L7:L8"/>
    <mergeCell ref="A3:L3"/>
    <mergeCell ref="A4:L4"/>
    <mergeCell ref="D6:D8"/>
    <mergeCell ref="C6:C8"/>
  </mergeCells>
  <pageMargins left="0" right="0" top="0" bottom="0" header="0.31496062992125984" footer="0.31496062992125984"/>
  <pageSetup paperSize="9" scale="6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view="pageBreakPreview" zoomScale="80" zoomScaleNormal="75" zoomScaleSheetLayoutView="80" workbookViewId="0">
      <selection activeCell="D31" sqref="D31"/>
    </sheetView>
  </sheetViews>
  <sheetFormatPr defaultRowHeight="15" x14ac:dyDescent="0.25"/>
  <cols>
    <col min="1" max="1" width="7" customWidth="1"/>
    <col min="2" max="2" width="20.85546875" customWidth="1"/>
    <col min="3" max="3" width="15" customWidth="1"/>
    <col min="4" max="4" width="9.85546875" customWidth="1"/>
    <col min="5" max="5" width="18.5703125" customWidth="1"/>
    <col min="6" max="6" width="22.28515625" customWidth="1"/>
    <col min="7" max="7" width="16.85546875" style="10" customWidth="1"/>
    <col min="8" max="8" width="17.7109375" customWidth="1"/>
    <col min="9" max="9" width="23" customWidth="1"/>
    <col min="10" max="10" width="35.140625" customWidth="1"/>
  </cols>
  <sheetData>
    <row r="1" spans="1:9" ht="39.75" customHeight="1" x14ac:dyDescent="0.25">
      <c r="A1" s="81" t="s">
        <v>27</v>
      </c>
      <c r="B1" s="81"/>
      <c r="C1" s="81"/>
      <c r="D1" s="81"/>
      <c r="E1" s="81"/>
      <c r="F1" s="81"/>
      <c r="G1" s="81"/>
      <c r="H1" s="81"/>
      <c r="I1" s="81"/>
    </row>
    <row r="2" spans="1:9" ht="24" customHeight="1" x14ac:dyDescent="0.25">
      <c r="A2" s="82"/>
      <c r="B2" s="82"/>
      <c r="C2" s="82"/>
      <c r="D2" s="82"/>
      <c r="E2" s="82"/>
      <c r="F2" s="82"/>
      <c r="G2" s="82"/>
      <c r="H2" s="82"/>
      <c r="I2" s="82"/>
    </row>
    <row r="3" spans="1:9" ht="12.75" customHeight="1" x14ac:dyDescent="0.25">
      <c r="A3" s="83" t="s">
        <v>14</v>
      </c>
      <c r="B3" s="83"/>
      <c r="C3" s="83"/>
      <c r="D3" s="83"/>
      <c r="E3" s="83"/>
      <c r="F3" s="83"/>
      <c r="G3" s="83"/>
      <c r="H3" s="83"/>
      <c r="I3" s="83"/>
    </row>
    <row r="4" spans="1:9" ht="15.75" x14ac:dyDescent="0.25">
      <c r="A4" s="3"/>
      <c r="B4" s="3"/>
      <c r="C4" s="3"/>
      <c r="D4" s="3"/>
      <c r="E4" s="3"/>
      <c r="F4" s="3"/>
      <c r="G4" s="9"/>
      <c r="H4" s="3"/>
    </row>
    <row r="5" spans="1:9" ht="117" customHeight="1" x14ac:dyDescent="0.25">
      <c r="A5" s="4" t="s">
        <v>0</v>
      </c>
      <c r="B5" s="5" t="s">
        <v>25</v>
      </c>
      <c r="C5" s="5" t="s">
        <v>22</v>
      </c>
      <c r="D5" s="5" t="s">
        <v>21</v>
      </c>
      <c r="E5" s="5" t="s">
        <v>16</v>
      </c>
      <c r="F5" s="5" t="s">
        <v>24</v>
      </c>
      <c r="G5" s="5" t="s">
        <v>5</v>
      </c>
      <c r="H5" s="5" t="s">
        <v>15</v>
      </c>
      <c r="I5" s="5" t="s">
        <v>23</v>
      </c>
    </row>
    <row r="6" spans="1:9" s="6" customFormat="1" ht="61.5" customHeight="1" x14ac:dyDescent="0.25">
      <c r="A6" s="7">
        <v>1</v>
      </c>
      <c r="B6" s="55" t="s">
        <v>101</v>
      </c>
      <c r="C6" s="55">
        <v>3114009595</v>
      </c>
      <c r="D6" s="55" t="s">
        <v>102</v>
      </c>
      <c r="E6" s="56" t="s">
        <v>103</v>
      </c>
      <c r="F6" s="55">
        <v>100</v>
      </c>
      <c r="G6" s="56" t="s">
        <v>104</v>
      </c>
      <c r="H6" s="55">
        <v>16174</v>
      </c>
      <c r="I6" s="55"/>
    </row>
    <row r="7" spans="1:9" s="6" customFormat="1" ht="60" x14ac:dyDescent="0.25">
      <c r="A7" s="7">
        <v>2</v>
      </c>
      <c r="B7" s="56" t="s">
        <v>105</v>
      </c>
      <c r="C7" s="55">
        <v>3114011629</v>
      </c>
      <c r="D7" s="55" t="s">
        <v>106</v>
      </c>
      <c r="E7" s="56" t="s">
        <v>103</v>
      </c>
      <c r="F7" s="55">
        <v>100</v>
      </c>
      <c r="G7" s="56" t="s">
        <v>104</v>
      </c>
      <c r="H7" s="55">
        <v>138058.20000000001</v>
      </c>
      <c r="I7" s="55"/>
    </row>
    <row r="8" spans="1:9" s="6" customFormat="1" x14ac:dyDescent="0.25">
      <c r="A8" s="7"/>
      <c r="B8" s="7"/>
      <c r="C8" s="7"/>
      <c r="D8" s="7"/>
      <c r="E8" s="7"/>
      <c r="F8" s="7"/>
      <c r="G8" s="16"/>
      <c r="H8" s="7"/>
      <c r="I8" s="7"/>
    </row>
    <row r="9" spans="1:9" x14ac:dyDescent="0.25">
      <c r="A9" s="24"/>
      <c r="B9" s="24"/>
      <c r="C9" s="24"/>
      <c r="D9" s="24"/>
      <c r="E9" s="24"/>
      <c r="F9" s="24"/>
      <c r="G9" s="25"/>
      <c r="H9" s="24"/>
      <c r="I9" s="24"/>
    </row>
  </sheetData>
  <mergeCells count="3">
    <mergeCell ref="A1:I1"/>
    <mergeCell ref="A2:I2"/>
    <mergeCell ref="A3:I3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для заполнения бюджетники</vt:lpstr>
      <vt:lpstr>для заполнения МУП, АО</vt:lpstr>
      <vt:lpstr>'для заполнения бюджетники'!Заголовки_для_печати</vt:lpstr>
      <vt:lpstr>'для заполнения МУП, АО'!Заголовки_для_печати</vt:lpstr>
      <vt:lpstr>'для заполнения МУП, АО'!Область_печати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2024-02-02T05:27:23Z</dcterms:modified>
</cp:coreProperties>
</file>